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สถิติลงเว็บไซต์\เริ่มใหม่\12. ธ.ค.2562\"/>
    </mc:Choice>
  </mc:AlternateContent>
  <bookViews>
    <workbookView xWindow="0" yWindow="0" windowWidth="24000" windowHeight="9675" activeTab="4"/>
  </bookViews>
  <sheets>
    <sheet name="ต.ค.-ธ.ค.62" sheetId="4" r:id="rId1"/>
    <sheet name="ผด.ธ.ค.62" sheetId="5" r:id="rId2"/>
    <sheet name="ขาเข้า ตค-ธค62" sheetId="7" r:id="rId3"/>
    <sheet name="ผด. ธค62." sheetId="8" r:id="rId4"/>
    <sheet name="ขาออกธค.63 ใช้" sheetId="1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1" l="1"/>
  <c r="J57" i="11"/>
  <c r="I56" i="11" l="1"/>
  <c r="I57" i="11" s="1"/>
  <c r="J56" i="11"/>
  <c r="E16" i="11"/>
  <c r="E17" i="11" s="1"/>
  <c r="D16" i="11"/>
  <c r="D17" i="11" s="1"/>
  <c r="F17" i="8" l="1"/>
  <c r="F16" i="8" s="1"/>
  <c r="E17" i="8"/>
  <c r="D17" i="8"/>
  <c r="D16" i="8" s="1"/>
  <c r="F15" i="8"/>
  <c r="E15" i="8"/>
  <c r="E16" i="8" s="1"/>
  <c r="D15" i="8"/>
  <c r="G13" i="8"/>
  <c r="G12" i="8"/>
  <c r="F17" i="7"/>
  <c r="F16" i="7" s="1"/>
  <c r="E17" i="7"/>
  <c r="E16" i="7" s="1"/>
  <c r="D17" i="7"/>
  <c r="D16" i="7" s="1"/>
  <c r="F15" i="7"/>
  <c r="E15" i="7"/>
  <c r="D15" i="7"/>
  <c r="K17" i="5" l="1"/>
  <c r="J17" i="5"/>
  <c r="F17" i="5"/>
  <c r="E17" i="5"/>
  <c r="J17" i="4" l="1"/>
  <c r="K17" i="4"/>
  <c r="E17" i="4"/>
  <c r="F17" i="4"/>
</calcChain>
</file>

<file path=xl/sharedStrings.xml><?xml version="1.0" encoding="utf-8"?>
<sst xmlns="http://schemas.openxmlformats.org/spreadsheetml/2006/main" count="294" uniqueCount="171">
  <si>
    <t>ด่านศุลกากรช่องเม็ก</t>
  </si>
  <si>
    <t xml:space="preserve">มูลค่าสินค้าผ่านแดนสูงสุด  10  อันดับ </t>
  </si>
  <si>
    <t>ผ่านแดนเข้า</t>
  </si>
  <si>
    <t>ผ่านแดนออก</t>
  </si>
  <si>
    <t>ลำดับ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</si>
  <si>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</si>
  <si>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</si>
  <si>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</si>
  <si>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ชนิดสินค้า</t>
  </si>
  <si>
    <t>พิกัด</t>
  </si>
  <si>
    <t>น้ำหนัก (ตัน)</t>
  </si>
  <si>
    <t>มูลค่า (บาท)</t>
  </si>
  <si>
    <t>มูลค่า(บาท)</t>
  </si>
  <si>
    <t>หม้อแปลงไฟฟ้า</t>
  </si>
  <si>
    <t>85043199</t>
  </si>
  <si>
    <t>73082029</t>
  </si>
  <si>
    <t>ชิ้นส่วนเฟอร์นิเจอร์ไม้ดู่,ชิ้นส่วนเฟอร์นิเจอร์สัก,แต้ฮ้อ</t>
  </si>
  <si>
    <t>บุหรี่</t>
  </si>
  <si>
    <t>24022090</t>
  </si>
  <si>
    <t>เฟอร์นิเจอร์ไม้ดู่</t>
  </si>
  <si>
    <t>94034000</t>
  </si>
  <si>
    <t>ปลายข้าว</t>
  </si>
  <si>
    <t>10064090</t>
  </si>
  <si>
    <t>รถยนต์ใหม่</t>
  </si>
  <si>
    <t>87033371</t>
  </si>
  <si>
    <t>เสื้อผ้า กระโปรง กระเป๋า เสื่อยืด</t>
  </si>
  <si>
    <t>61044200</t>
  </si>
  <si>
    <t>มอลต์</t>
  </si>
  <si>
    <t>11071000</t>
  </si>
  <si>
    <t>กาแฟสำเร็จรูป</t>
  </si>
  <si>
    <t>21011299</t>
  </si>
  <si>
    <t>ข้าวเหนียว</t>
  </si>
  <si>
    <t>10063030</t>
  </si>
  <si>
    <t>ถ่านขาวอัดแท่ง</t>
  </si>
  <si>
    <t>44029010</t>
  </si>
  <si>
    <t>รวมสินค้าผ่านแดนขาเข้า 10 อันดับ</t>
  </si>
  <si>
    <t>รวมสินค้าผ่านแดนขาออก 10 อันดับ</t>
  </si>
  <si>
    <t>อื่นๆ</t>
  </si>
  <si>
    <t xml:space="preserve">            รวมทั้งสิ้น</t>
  </si>
  <si>
    <t>รวมทั้งสิ้น</t>
  </si>
  <si>
    <t>เมล็ดกาแฟดิบ</t>
  </si>
  <si>
    <t>09011110</t>
  </si>
  <si>
    <t>เครื่องปรับอากาศ</t>
  </si>
  <si>
    <t>วาล์ว</t>
  </si>
  <si>
    <t>84818088</t>
  </si>
  <si>
    <t>กระเบื้องปูพื้นและติดผนัง</t>
  </si>
  <si>
    <t>สะพานเหล็กสำเร็จรูปชนิดถอดประกอบได้</t>
  </si>
  <si>
    <t>เครื่องมือช่างและเครื่องมือที่ใช้ในบ้าน</t>
  </si>
  <si>
    <t>มูลค่าสินค้าผ่านแดนสูงสุด  10  อันดับ จำนวนรถบรรทุก</t>
  </si>
  <si>
    <t>ไตรมาสที่ 1 ปีงบประมาณ  2563   เดือน ( ตุลาคม 62- ธันวาคม 62 )</t>
  </si>
  <si>
    <t>ข้าวหอมมะลิ</t>
  </si>
  <si>
    <t>10063040</t>
  </si>
  <si>
    <t>เสาโครงสร้างเหล็ก</t>
  </si>
  <si>
    <t>ประตูทางน้ำล้น</t>
  </si>
  <si>
    <t>73089099</t>
  </si>
  <si>
    <t>เครื่องยนต์ดีเซล</t>
  </si>
  <si>
    <t>84089099</t>
  </si>
  <si>
    <t>ยางรถบรรทุก</t>
  </si>
  <si>
    <t>40112090</t>
  </si>
  <si>
    <t xml:space="preserve">                       จำนวนใบขนผ่านแดนเข้า 91  ใบขน  จำนวนรถบรรทุก 238 คัน</t>
  </si>
  <si>
    <t xml:space="preserve">                    จำนวนใบขนผ่านแดนออก  312 ใบขน  จำนวนรถบรรทุก 557 คัน</t>
  </si>
  <si>
    <t>ปีงบประมาณ  2562   เดือน  ธันวาคม  2562</t>
  </si>
  <si>
    <t>ชิ้นส่วนเฟอร์นิเจอร์ไม้เชือก</t>
  </si>
  <si>
    <t>94036090</t>
  </si>
  <si>
    <t>84151090</t>
  </si>
  <si>
    <t>ปลายข้าวเหนียว</t>
  </si>
  <si>
    <t>แป้งมันสำปะหลัง</t>
  </si>
  <si>
    <t>11081400</t>
  </si>
  <si>
    <t>82059000</t>
  </si>
  <si>
    <t>พืช สมุนไพร ตากแห้ง</t>
  </si>
  <si>
    <t>12119099</t>
  </si>
  <si>
    <t>สุรา,ไวน์</t>
  </si>
  <si>
    <t>22082090</t>
  </si>
  <si>
    <t xml:space="preserve">                       จำนวนใบขนผ่านแดนเข้า 46  ใบขน  จำนวนรถบรรทุก 114 คัน</t>
  </si>
  <si>
    <t xml:space="preserve">                    จำนวนใบขนผ่านแดนออก  116 ใบขน  จำนวนรถบรรทุก 176 คัน</t>
  </si>
  <si>
    <t>สินค้าส่งออก ด่านศุลกากรช่องเม็ก</t>
  </si>
  <si>
    <t xml:space="preserve">สินค้าส่งออกสูงสุด  10  อันดับ </t>
  </si>
  <si>
    <t>ปีงบประมาณ 2563</t>
  </si>
  <si>
    <t>ปีงบประมาณ 2563   (เดือน ธันวาคม 2562)</t>
  </si>
  <si>
    <t>ประจำเดือนธันวาคม 2562</t>
  </si>
  <si>
    <t>ลำดับที่</t>
  </si>
  <si>
    <t xml:space="preserve">น้ำหนัก </t>
  </si>
  <si>
    <t>พิกัด8 หลัก</t>
  </si>
  <si>
    <t>สินค้า</t>
  </si>
  <si>
    <t>น้ำหนัก</t>
  </si>
  <si>
    <t>มูลค่า</t>
  </si>
  <si>
    <t>น้ำมันดีเชลหมุนเร็ว</t>
  </si>
  <si>
    <t>น้ำมันเบนชินไร้สารตะกั่ว</t>
  </si>
  <si>
    <t>พลังงานไฟฟ้า</t>
  </si>
  <si>
    <t>รถไถนาเดินตาม</t>
  </si>
  <si>
    <t>แบตเตอรี่ GS</t>
  </si>
  <si>
    <t>ครีมเทียม</t>
  </si>
  <si>
    <t>ผงชูรส</t>
  </si>
  <si>
    <t>รถแทรกเตอร์</t>
  </si>
  <si>
    <t>รวม</t>
  </si>
  <si>
    <t>น้ำมันหล่อลื่น</t>
  </si>
  <si>
    <t>น้ำยาซักผ้า</t>
  </si>
  <si>
    <t>รวมทั้งหมด</t>
  </si>
  <si>
    <t>อาหารสัตว์</t>
  </si>
  <si>
    <t>ข้าวหอมขาว</t>
  </si>
  <si>
    <t>กระเบื้องมุงหลังคา</t>
  </si>
  <si>
    <t>เครื่องปรุงรส</t>
  </si>
  <si>
    <t>ถุงพลาสติก</t>
  </si>
  <si>
    <t>ขนม</t>
  </si>
  <si>
    <t>ผ้าอ้อมเด็ก</t>
  </si>
  <si>
    <t>น้ำมันเบนซินไร้สารตะกั่ว</t>
  </si>
  <si>
    <t>เครื่องยนต์ดีเชลเอนกประสงค์</t>
  </si>
  <si>
    <t>ลวดขาว</t>
  </si>
  <si>
    <t>เหล็กเส้น</t>
  </si>
  <si>
    <t>ยาสีฟัน</t>
  </si>
  <si>
    <t>พลาสติก</t>
  </si>
  <si>
    <t>แผ่นระบายอากาศ</t>
  </si>
  <si>
    <t>เครื่องขูดเจาะ</t>
  </si>
  <si>
    <t>ปีงบประมาณ 2563 เดือนตุลาคม2562 ถึง ธันวาคม 62</t>
  </si>
  <si>
    <t>นมถั่วเหลือง</t>
  </si>
  <si>
    <t>ท่อเหล็ก</t>
  </si>
  <si>
    <t>มูลค่า (ล้านบาท)</t>
  </si>
  <si>
    <t>ปุ๋ยเคมี</t>
  </si>
  <si>
    <t>น้ำมันเชื้อเพลิง</t>
  </si>
  <si>
    <t>อิชิตัน</t>
  </si>
  <si>
    <t>กระเบื้องเซรามิค</t>
  </si>
  <si>
    <t>กระเบื้องแผนเรียบ</t>
  </si>
  <si>
    <t>บะหมี่กึ่งสำเร็จรูป</t>
  </si>
  <si>
    <t>นมยูเอสที</t>
  </si>
  <si>
    <t>น้ำตาลทราย</t>
  </si>
  <si>
    <t>ชาเขียว</t>
  </si>
  <si>
    <t>ยางมะตอย</t>
  </si>
  <si>
    <t>ซอสปรุงรส</t>
  </si>
  <si>
    <t>04031091</t>
  </si>
  <si>
    <t>นมโยเกริร์ต</t>
  </si>
  <si>
    <t>กระเบื้อง</t>
  </si>
  <si>
    <t>เครื่องพ่น</t>
  </si>
  <si>
    <t>น้ำมันเครื่องบิน</t>
  </si>
  <si>
    <t>น้ำเกลือ</t>
  </si>
  <si>
    <t>นมผงดัดแปลง</t>
  </si>
  <si>
    <t>เหล็กข้ออ้อย</t>
  </si>
  <si>
    <t xml:space="preserve">     รวมทั้งสิ้น</t>
  </si>
  <si>
    <t>มูลค่าสินค้านำเข้าสูงสุด  10  อันดับ</t>
  </si>
  <si>
    <t>ประจำปีงบประมาณ  2563 (ตุลาคม - ธันวาคม 2562)</t>
  </si>
  <si>
    <t>VAT (ล้านบาท)</t>
  </si>
  <si>
    <t>9306</t>
  </si>
  <si>
    <t>จรวดติดอากาศยานรบนำเข้าโดยกองทัพอากาศ (ยกเว้นอากรตามภาค 4 ประเภท 13)</t>
  </si>
  <si>
    <t>0714</t>
  </si>
  <si>
    <t>มันสำปะหลัง (มันเส้น, หัวมัน)</t>
  </si>
  <si>
    <t>2716</t>
  </si>
  <si>
    <t>0901</t>
  </si>
  <si>
    <t>เมล็ดกาแฟดิบ, เมล็ดกาแฟคั่ว</t>
  </si>
  <si>
    <t>0704</t>
  </si>
  <si>
    <t>กะหล่ำปลี</t>
  </si>
  <si>
    <t>0803</t>
  </si>
  <si>
    <t>กล้วยดิบ</t>
  </si>
  <si>
    <t>ชุดสายไฟ, ชุดสายไฟประกอบ</t>
  </si>
  <si>
    <t>กาแฟสำเร็จรูป, กาแฟ 3in1</t>
  </si>
  <si>
    <t>8803</t>
  </si>
  <si>
    <t>อะไหล่อากาศยาน นำเข้าโดยกองทัพอากาศ</t>
  </si>
  <si>
    <t>0810</t>
  </si>
  <si>
    <t>มะขามเปียก</t>
  </si>
  <si>
    <t>อื่น ๆ</t>
  </si>
  <si>
    <t>*ข้อมูล ณ วันที่ตรวจปล่อยสินค้า (0409)</t>
  </si>
  <si>
    <t xml:space="preserve">            </t>
  </si>
  <si>
    <t>ประจำปีงบประมาณ  2563 (ธันวาคม 2562)</t>
  </si>
  <si>
    <t>ภาษีมูลค่าเพิ่ม</t>
  </si>
  <si>
    <t>มันสำปะหลัง (หัวมัน, มันเส้น)</t>
  </si>
  <si>
    <t>กาแฟคั่ว</t>
  </si>
  <si>
    <t>8426</t>
  </si>
  <si>
    <t>ปั้นจั่น</t>
  </si>
  <si>
    <t>มาขามเปียก</t>
  </si>
  <si>
    <t>8474</t>
  </si>
  <si>
    <t>เครื่องจักรโม่หิน</t>
  </si>
  <si>
    <t>*ข้อมูล ณ วันที่ 3 มกราคม 2563</t>
  </si>
  <si>
    <t>เครื่องสำอาง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</si>
</sst>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87" formatCode="#,##0.000"/>
    <numFmt numFmtId="188" formatCode="_-* #,##0.00_-;\-* #,##0.00_-;_-* &quot;-&quot;??_-;_-@_-"/>
    <numFmt numFmtId="189" formatCode="_-* #,##0.00_-;\-* #,##0.00_-;_-* &quot;-&quot;???_-;_-@_-"/>
    <numFmt numFmtId="190" formatCode="_(* #,##0.000_);_(* \(#,##0.000\);_(* &quot;-&quot;??_);_(@_)"/>
    <numFmt numFmtId="191" formatCode="_-* #,##0.000_-;\-* #,##0.000_-;_-* &quot;-&quot;??_-;_-@_-"/>
    <numFmt numFmtId="192" formatCode="0.000"/>
    <numFmt numFmtId="193" formatCode="#,##0.00;[Red]#,##0.00"/>
    <numFmt numFmtId="194" formatCode="#,##0.000;[Red]#,##0.000"/>
    <numFmt numFmtId="195" formatCode="_-* #,##0.000_-;\-* #,##0.000_-;_-* &quot;-&quot;???_-;_-@_-"/>
  </numFmts>
  <fonts count="42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1"/>
      <name val="TH SarabunPSK"/>
      <family val="2"/>
    </font>
    <font>
      <sz val="11"/>
      <color theme="1"/>
      <name val="TH SarabunPSK"/>
      <family val="2"/>
    </font>
    <font>
      <sz val="9"/>
      <color theme="1"/>
      <name val="TH SarabunPSK"/>
      <family val="2"/>
    </font>
    <font>
      <sz val="11"/>
      <color theme="0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20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  <charset val="222"/>
    </font>
    <font>
      <b/>
      <sz val="14"/>
      <name val="TH SarabunPSK"/>
      <family val="2"/>
    </font>
    <font>
      <b/>
      <sz val="16"/>
      <name val="TH SarabunPSK"/>
      <family val="2"/>
    </font>
    <font>
      <sz val="10"/>
      <color indexed="8"/>
      <name val="Tahoma"/>
      <family val="2"/>
    </font>
    <font>
      <sz val="16"/>
      <color theme="1" tint="0.14999847407452621"/>
      <name val="TH SarabunPSK"/>
      <family val="2"/>
    </font>
    <font>
      <b/>
      <sz val="20"/>
      <color theme="1" tint="0.14999847407452621"/>
      <name val="TH SarabunPSK"/>
      <family val="2"/>
    </font>
    <font>
      <sz val="10"/>
      <color indexed="8"/>
      <name val="Arial"/>
      <family val="2"/>
    </font>
    <font>
      <b/>
      <sz val="22"/>
      <color indexed="8"/>
      <name val="TH SarabunPSK"/>
      <family val="2"/>
    </font>
    <font>
      <b/>
      <sz val="12"/>
      <color theme="1"/>
      <name val="Calibri"/>
      <family val="2"/>
    </font>
    <font>
      <b/>
      <sz val="16"/>
      <color theme="1" tint="0.14999847407452621"/>
      <name val="TH SarabunPSK"/>
      <family val="2"/>
    </font>
    <font>
      <sz val="8"/>
      <color theme="1"/>
      <name val="Calibri"/>
      <family val="2"/>
    </font>
    <font>
      <sz val="12"/>
      <color theme="1" tint="0.14999847407452621"/>
      <name val="TH SarabunPSK"/>
      <family val="2"/>
    </font>
    <font>
      <sz val="18"/>
      <color rgb="FFFF0000"/>
      <name val="TH SarabunPSK"/>
      <family val="2"/>
    </font>
    <font>
      <sz val="18"/>
      <color theme="1"/>
      <name val="TH SarabunPSK"/>
      <family val="2"/>
    </font>
    <font>
      <sz val="16"/>
      <color theme="1" tint="4.9989318521683403E-2"/>
      <name val="TH SarabunPSK"/>
      <family val="2"/>
    </font>
    <font>
      <sz val="18"/>
      <color theme="1" tint="4.9989318521683403E-2"/>
      <name val="TH SarabunPSK"/>
      <family val="2"/>
    </font>
    <font>
      <b/>
      <sz val="18"/>
      <color theme="1"/>
      <name val="TH SarabunPSK"/>
      <family val="2"/>
    </font>
    <font>
      <sz val="18"/>
      <color theme="1" tint="0.14999847407452621"/>
      <name val="TH SarabunPSK"/>
      <family val="2"/>
    </font>
    <font>
      <b/>
      <sz val="18"/>
      <color theme="1" tint="0.14999847407452621"/>
      <name val="TH SarabunPSK"/>
      <family val="2"/>
    </font>
    <font>
      <sz val="18"/>
      <color theme="0"/>
      <name val="TH SarabunPSK"/>
      <family val="2"/>
    </font>
    <font>
      <sz val="14"/>
      <color theme="1" tint="0.14999847407452621"/>
      <name val="TH SarabunPSK"/>
      <family val="2"/>
    </font>
    <font>
      <sz val="14"/>
      <color theme="1" tint="4.9989318521683403E-2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0"/>
      </patternFill>
    </fill>
    <fill>
      <patternFill patternType="solid">
        <f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0F4FA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188" fontId="20" fillId="0" borderId="0" applyFont="0" applyFill="0" applyBorder="0" applyAlignment="0" applyProtection="0"/>
    <xf numFmtId="0" fontId="13" fillId="0" borderId="0"/>
    <xf numFmtId="0" fontId="23" fillId="0" borderId="0"/>
    <xf numFmtId="0" fontId="26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9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43" fontId="3" fillId="0" borderId="1" xfId="1" applyFont="1" applyBorder="1"/>
    <xf numFmtId="49" fontId="3" fillId="0" borderId="1" xfId="0" applyNumberFormat="1" applyFont="1" applyBorder="1"/>
    <xf numFmtId="43" fontId="4" fillId="0" borderId="1" xfId="1" applyFont="1" applyBorder="1"/>
    <xf numFmtId="0" fontId="4" fillId="0" borderId="1" xfId="0" applyFont="1" applyBorder="1"/>
    <xf numFmtId="0" fontId="0" fillId="0" borderId="0" xfId="0" applyAlignment="1">
      <alignment horizontal="left"/>
    </xf>
    <xf numFmtId="0" fontId="5" fillId="0" borderId="1" xfId="0" applyFont="1" applyBorder="1"/>
    <xf numFmtId="0" fontId="6" fillId="0" borderId="1" xfId="0" applyFont="1" applyBorder="1"/>
    <xf numFmtId="0" fontId="3" fillId="3" borderId="1" xfId="0" applyFont="1" applyFill="1" applyBorder="1"/>
    <xf numFmtId="43" fontId="4" fillId="3" borderId="1" xfId="1" applyFont="1" applyFill="1" applyBorder="1"/>
    <xf numFmtId="43" fontId="3" fillId="3" borderId="1" xfId="1" applyFont="1" applyFill="1" applyBorder="1"/>
    <xf numFmtId="43" fontId="3" fillId="0" borderId="1" xfId="0" applyNumberFormat="1" applyFont="1" applyBorder="1"/>
    <xf numFmtId="0" fontId="3" fillId="4" borderId="1" xfId="0" applyFont="1" applyFill="1" applyBorder="1" applyAlignment="1">
      <alignment horizontal="center"/>
    </xf>
    <xf numFmtId="0" fontId="3" fillId="0" borderId="4" xfId="0" applyFont="1" applyBorder="1"/>
    <xf numFmtId="43" fontId="3" fillId="3" borderId="1" xfId="0" applyNumberFormat="1" applyFont="1" applyFill="1" applyBorder="1"/>
    <xf numFmtId="0" fontId="7" fillId="0" borderId="1" xfId="0" applyFont="1" applyBorder="1"/>
    <xf numFmtId="0" fontId="3" fillId="0" borderId="0" xfId="0" applyFont="1" applyAlignment="1">
      <alignment horizontal="left"/>
    </xf>
    <xf numFmtId="43" fontId="3" fillId="0" borderId="0" xfId="0" applyNumberFormat="1" applyFont="1"/>
    <xf numFmtId="0" fontId="8" fillId="0" borderId="1" xfId="0" applyFont="1" applyBorder="1"/>
    <xf numFmtId="0" fontId="9" fillId="0" borderId="1" xfId="0" applyFont="1" applyBorder="1"/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0" xfId="2" applyFont="1"/>
    <xf numFmtId="0" fontId="15" fillId="0" borderId="0" xfId="2" applyFont="1" applyAlignment="1">
      <alignment horizontal="center"/>
    </xf>
    <xf numFmtId="0" fontId="16" fillId="0" borderId="0" xfId="2" applyNumberFormat="1" applyFont="1" applyAlignment="1">
      <alignment horizontal="center"/>
    </xf>
    <xf numFmtId="43" fontId="15" fillId="0" borderId="0" xfId="1" applyFont="1"/>
    <xf numFmtId="187" fontId="15" fillId="0" borderId="0" xfId="2" applyNumberFormat="1" applyFont="1"/>
    <xf numFmtId="0" fontId="14" fillId="0" borderId="6" xfId="3" applyNumberFormat="1" applyFont="1" applyFill="1" applyBorder="1" applyAlignment="1" applyProtection="1">
      <alignment horizontal="center"/>
    </xf>
    <xf numFmtId="0" fontId="17" fillId="5" borderId="1" xfId="2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/>
    </xf>
    <xf numFmtId="0" fontId="19" fillId="5" borderId="1" xfId="2" applyNumberFormat="1" applyFont="1" applyFill="1" applyBorder="1" applyAlignment="1">
      <alignment horizontal="center" vertical="center"/>
    </xf>
    <xf numFmtId="43" fontId="18" fillId="5" borderId="1" xfId="1" applyFont="1" applyFill="1" applyBorder="1" applyAlignment="1">
      <alignment horizontal="center" vertical="center"/>
    </xf>
    <xf numFmtId="187" fontId="18" fillId="5" borderId="1" xfId="4" applyNumberFormat="1" applyFont="1" applyFill="1" applyBorder="1" applyAlignment="1">
      <alignment horizontal="center" vertical="center"/>
    </xf>
    <xf numFmtId="0" fontId="21" fillId="6" borderId="1" xfId="5" applyNumberFormat="1" applyFont="1" applyFill="1" applyBorder="1" applyAlignment="1" applyProtection="1">
      <alignment horizontal="center" vertical="center" wrapText="1"/>
    </xf>
    <xf numFmtId="0" fontId="22" fillId="6" borderId="1" xfId="5" applyNumberFormat="1" applyFont="1" applyFill="1" applyBorder="1" applyAlignment="1" applyProtection="1">
      <alignment horizontal="center" vertical="center"/>
    </xf>
    <xf numFmtId="0" fontId="19" fillId="7" borderId="1" xfId="6" applyFont="1" applyFill="1" applyBorder="1" applyAlignment="1">
      <alignment horizontal="center" vertical="center"/>
    </xf>
    <xf numFmtId="187" fontId="19" fillId="7" borderId="1" xfId="6" applyNumberFormat="1" applyFont="1" applyFill="1" applyBorder="1" applyAlignment="1">
      <alignment horizontal="center" vertical="center"/>
    </xf>
    <xf numFmtId="0" fontId="19" fillId="0" borderId="1" xfId="2" applyFont="1" applyBorder="1" applyAlignment="1">
      <alignment horizontal="center"/>
    </xf>
    <xf numFmtId="0" fontId="25" fillId="0" borderId="1" xfId="2" applyFont="1" applyBorder="1" applyAlignment="1">
      <alignment horizontal="center"/>
    </xf>
    <xf numFmtId="0" fontId="16" fillId="0" borderId="1" xfId="2" applyNumberFormat="1" applyFont="1" applyBorder="1" applyAlignment="1">
      <alignment horizontal="center" vertical="center"/>
    </xf>
    <xf numFmtId="4" fontId="19" fillId="0" borderId="1" xfId="2" applyNumberFormat="1" applyFont="1" applyBorder="1" applyAlignment="1">
      <alignment horizontal="right"/>
    </xf>
    <xf numFmtId="0" fontId="18" fillId="0" borderId="1" xfId="2" applyFont="1" applyBorder="1" applyAlignment="1">
      <alignment horizontal="center"/>
    </xf>
    <xf numFmtId="0" fontId="18" fillId="0" borderId="1" xfId="2" applyFont="1" applyBorder="1" applyAlignment="1">
      <alignment horizontal="center" vertical="center"/>
    </xf>
    <xf numFmtId="0" fontId="19" fillId="0" borderId="1" xfId="2" applyNumberFormat="1" applyFont="1" applyFill="1" applyBorder="1" applyAlignment="1">
      <alignment horizontal="centerContinuous"/>
    </xf>
    <xf numFmtId="4" fontId="19" fillId="0" borderId="1" xfId="2" applyNumberFormat="1" applyFont="1" applyFill="1" applyBorder="1" applyAlignment="1">
      <alignment horizontal="right"/>
    </xf>
    <xf numFmtId="0" fontId="18" fillId="9" borderId="1" xfId="2" applyFont="1" applyFill="1" applyBorder="1" applyAlignment="1"/>
    <xf numFmtId="0" fontId="18" fillId="9" borderId="1" xfId="2" applyFont="1" applyFill="1" applyBorder="1" applyAlignment="1">
      <alignment horizontal="center"/>
    </xf>
    <xf numFmtId="0" fontId="19" fillId="9" borderId="1" xfId="2" applyNumberFormat="1" applyFont="1" applyFill="1" applyBorder="1" applyAlignment="1">
      <alignment horizontal="centerContinuous"/>
    </xf>
    <xf numFmtId="4" fontId="2" fillId="10" borderId="1" xfId="0" applyNumberFormat="1" applyFont="1" applyFill="1" applyBorder="1" applyAlignment="1">
      <alignment horizontal="right" vertical="center" wrapText="1"/>
    </xf>
    <xf numFmtId="0" fontId="15" fillId="0" borderId="0" xfId="2" applyFont="1" applyFill="1" applyBorder="1" applyAlignment="1">
      <alignment vertical="center"/>
    </xf>
    <xf numFmtId="0" fontId="18" fillId="0" borderId="0" xfId="2" applyFont="1" applyFill="1" applyBorder="1" applyAlignment="1">
      <alignment horizontal="center" vertical="center"/>
    </xf>
    <xf numFmtId="0" fontId="16" fillId="0" borderId="0" xfId="2" applyNumberFormat="1" applyFont="1" applyFill="1" applyBorder="1" applyAlignment="1">
      <alignment horizontal="center"/>
    </xf>
    <xf numFmtId="43" fontId="18" fillId="0" borderId="0" xfId="1" applyFont="1" applyFill="1" applyBorder="1"/>
    <xf numFmtId="187" fontId="18" fillId="0" borderId="0" xfId="2" applyNumberFormat="1" applyFont="1" applyFill="1" applyBorder="1"/>
    <xf numFmtId="0" fontId="15" fillId="0" borderId="0" xfId="2" applyFont="1" applyFill="1" applyBorder="1" applyAlignment="1">
      <alignment horizontal="center"/>
    </xf>
    <xf numFmtId="0" fontId="15" fillId="0" borderId="0" xfId="7" applyFont="1" applyFill="1" applyBorder="1" applyAlignment="1">
      <alignment horizontal="left" wrapText="1"/>
    </xf>
    <xf numFmtId="0" fontId="16" fillId="0" borderId="0" xfId="7" applyNumberFormat="1" applyFont="1" applyFill="1" applyBorder="1" applyAlignment="1">
      <alignment horizontal="center" wrapText="1"/>
    </xf>
    <xf numFmtId="43" fontId="15" fillId="0" borderId="0" xfId="1" applyFont="1" applyFill="1" applyBorder="1" applyAlignment="1">
      <alignment wrapText="1"/>
    </xf>
    <xf numFmtId="187" fontId="15" fillId="0" borderId="0" xfId="7" applyNumberFormat="1" applyFont="1" applyFill="1" applyBorder="1" applyAlignment="1">
      <alignment wrapText="1"/>
    </xf>
    <xf numFmtId="0" fontId="15" fillId="0" borderId="0" xfId="2" applyFont="1" applyFill="1" applyBorder="1"/>
    <xf numFmtId="43" fontId="15" fillId="0" borderId="0" xfId="1" applyFont="1" applyFill="1" applyBorder="1"/>
    <xf numFmtId="187" fontId="15" fillId="0" borderId="0" xfId="2" applyNumberFormat="1" applyFont="1" applyFill="1" applyBorder="1"/>
    <xf numFmtId="0" fontId="15" fillId="0" borderId="0" xfId="2" applyFont="1" applyBorder="1" applyAlignment="1">
      <alignment horizontal="center"/>
    </xf>
    <xf numFmtId="0" fontId="16" fillId="0" borderId="0" xfId="7" applyFont="1" applyFill="1" applyBorder="1" applyAlignment="1">
      <alignment horizontal="left" wrapText="1"/>
    </xf>
    <xf numFmtId="0" fontId="16" fillId="0" borderId="0" xfId="2" applyNumberFormat="1" applyFont="1" applyBorder="1" applyAlignment="1">
      <alignment horizontal="center"/>
    </xf>
    <xf numFmtId="43" fontId="16" fillId="0" borderId="0" xfId="1" applyFont="1" applyFill="1" applyBorder="1" applyAlignment="1">
      <alignment wrapText="1"/>
    </xf>
    <xf numFmtId="187" fontId="16" fillId="0" borderId="0" xfId="7" applyNumberFormat="1" applyFont="1" applyFill="1" applyBorder="1" applyAlignment="1">
      <alignment wrapText="1"/>
    </xf>
    <xf numFmtId="0" fontId="15" fillId="0" borderId="0" xfId="2" applyFont="1" applyBorder="1"/>
    <xf numFmtId="43" fontId="3" fillId="0" borderId="0" xfId="1" applyFont="1" applyFill="1" applyBorder="1" applyAlignment="1">
      <alignment vertical="center" wrapText="1"/>
    </xf>
    <xf numFmtId="187" fontId="15" fillId="0" borderId="0" xfId="2" applyNumberFormat="1" applyFont="1" applyBorder="1"/>
    <xf numFmtId="43" fontId="0" fillId="0" borderId="0" xfId="1" applyFont="1"/>
    <xf numFmtId="43" fontId="15" fillId="0" borderId="0" xfId="1" applyFont="1" applyFill="1" applyBorder="1" applyAlignment="1">
      <alignment horizontal="right"/>
    </xf>
    <xf numFmtId="4" fontId="15" fillId="0" borderId="0" xfId="2" applyNumberFormat="1" applyFont="1" applyBorder="1" applyAlignment="1">
      <alignment horizontal="right"/>
    </xf>
    <xf numFmtId="43" fontId="3" fillId="0" borderId="0" xfId="1" applyFont="1" applyFill="1" applyBorder="1" applyAlignment="1">
      <alignment horizontal="right" vertical="top" wrapText="1"/>
    </xf>
    <xf numFmtId="43" fontId="15" fillId="0" borderId="0" xfId="1" applyFont="1" applyBorder="1"/>
    <xf numFmtId="0" fontId="12" fillId="0" borderId="0" xfId="2" applyFont="1" applyBorder="1" applyAlignment="1">
      <alignment horizontal="centerContinuous" vertical="center" wrapText="1"/>
    </xf>
    <xf numFmtId="0" fontId="19" fillId="0" borderId="0" xfId="2" applyNumberFormat="1" applyFont="1" applyBorder="1" applyAlignment="1">
      <alignment horizontal="centerContinuous" vertical="center" wrapText="1"/>
    </xf>
    <xf numFmtId="43" fontId="12" fillId="0" borderId="0" xfId="1" applyFont="1" applyBorder="1" applyAlignment="1">
      <alignment horizontal="centerContinuous" vertical="center" wrapText="1"/>
    </xf>
    <xf numFmtId="0" fontId="18" fillId="11" borderId="1" xfId="2" applyFont="1" applyFill="1" applyBorder="1" applyAlignment="1">
      <alignment horizontal="center"/>
    </xf>
    <xf numFmtId="0" fontId="18" fillId="11" borderId="1" xfId="2" applyFont="1" applyFill="1" applyBorder="1" applyAlignment="1">
      <alignment horizontal="center" vertical="center"/>
    </xf>
    <xf numFmtId="0" fontId="19" fillId="11" borderId="1" xfId="2" applyNumberFormat="1" applyFont="1" applyFill="1" applyBorder="1" applyAlignment="1">
      <alignment horizontal="center" vertical="center"/>
    </xf>
    <xf numFmtId="43" fontId="18" fillId="11" borderId="1" xfId="1" applyFont="1" applyFill="1" applyBorder="1" applyAlignment="1">
      <alignment horizontal="center" vertical="center"/>
    </xf>
    <xf numFmtId="187" fontId="18" fillId="11" borderId="1" xfId="4" applyNumberFormat="1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center"/>
    </xf>
    <xf numFmtId="0" fontId="16" fillId="0" borderId="1" xfId="2" applyFont="1" applyBorder="1"/>
    <xf numFmtId="43" fontId="16" fillId="0" borderId="1" xfId="2" applyNumberFormat="1" applyFont="1" applyBorder="1"/>
    <xf numFmtId="0" fontId="16" fillId="0" borderId="1" xfId="2" applyFont="1" applyBorder="1" applyAlignment="1">
      <alignment horizontal="center"/>
    </xf>
    <xf numFmtId="0" fontId="24" fillId="4" borderId="1" xfId="2" applyFont="1" applyFill="1" applyBorder="1" applyAlignment="1">
      <alignment horizontal="left"/>
    </xf>
    <xf numFmtId="0" fontId="16" fillId="0" borderId="1" xfId="7" applyFont="1" applyFill="1" applyBorder="1" applyAlignment="1">
      <alignment horizontal="left" wrapText="1"/>
    </xf>
    <xf numFmtId="0" fontId="3" fillId="8" borderId="1" xfId="0" applyFont="1" applyFill="1" applyBorder="1" applyAlignment="1">
      <alignment horizontal="left" wrapText="1"/>
    </xf>
    <xf numFmtId="0" fontId="12" fillId="0" borderId="1" xfId="2" applyFont="1" applyBorder="1" applyAlignment="1">
      <alignment horizontal="centerContinuous"/>
    </xf>
    <xf numFmtId="0" fontId="16" fillId="0" borderId="1" xfId="2" applyNumberFormat="1" applyFont="1" applyBorder="1" applyAlignment="1">
      <alignment horizontal="center"/>
    </xf>
    <xf numFmtId="43" fontId="19" fillId="0" borderId="1" xfId="2" applyNumberFormat="1" applyFont="1" applyBorder="1"/>
    <xf numFmtId="0" fontId="18" fillId="0" borderId="1" xfId="2" applyFont="1" applyFill="1" applyBorder="1" applyAlignment="1">
      <alignment horizontal="centerContinuous"/>
    </xf>
    <xf numFmtId="0" fontId="19" fillId="0" borderId="1" xfId="2" applyNumberFormat="1" applyFont="1" applyBorder="1" applyAlignment="1">
      <alignment horizontal="centerContinuous"/>
    </xf>
    <xf numFmtId="4" fontId="2" fillId="0" borderId="1" xfId="2" applyNumberFormat="1" applyFont="1" applyBorder="1" applyAlignment="1">
      <alignment horizontal="right"/>
    </xf>
    <xf numFmtId="0" fontId="27" fillId="9" borderId="1" xfId="2" applyFont="1" applyFill="1" applyBorder="1" applyAlignment="1">
      <alignment horizontal="centerContinuous"/>
    </xf>
    <xf numFmtId="43" fontId="2" fillId="0" borderId="1" xfId="0" applyNumberFormat="1" applyFont="1" applyBorder="1"/>
    <xf numFmtId="0" fontId="27" fillId="0" borderId="0" xfId="2" applyFont="1" applyFill="1" applyBorder="1" applyAlignment="1">
      <alignment horizontal="centerContinuous"/>
    </xf>
    <xf numFmtId="0" fontId="19" fillId="0" borderId="0" xfId="2" applyNumberFormat="1" applyFont="1" applyFill="1" applyBorder="1" applyAlignment="1">
      <alignment horizontal="centerContinuous"/>
    </xf>
    <xf numFmtId="43" fontId="15" fillId="0" borderId="0" xfId="2" applyNumberFormat="1" applyFont="1"/>
    <xf numFmtId="4" fontId="28" fillId="0" borderId="0" xfId="0" applyNumberFormat="1" applyFont="1" applyFill="1" applyBorder="1" applyAlignment="1">
      <alignment horizontal="right" vertical="center"/>
    </xf>
    <xf numFmtId="0" fontId="22" fillId="0" borderId="1" xfId="0" applyNumberFormat="1" applyFont="1" applyFill="1" applyBorder="1" applyAlignment="1" applyProtection="1">
      <alignment horizontal="centerContinuous"/>
    </xf>
    <xf numFmtId="4" fontId="29" fillId="4" borderId="1" xfId="7" applyNumberFormat="1" applyFont="1" applyFill="1" applyBorder="1" applyAlignment="1">
      <alignment horizontal="right" wrapText="1"/>
    </xf>
    <xf numFmtId="43" fontId="30" fillId="0" borderId="0" xfId="1" applyFont="1" applyFill="1" applyBorder="1" applyAlignment="1">
      <alignment horizontal="right" vertical="top" wrapText="1"/>
    </xf>
    <xf numFmtId="4" fontId="30" fillId="0" borderId="0" xfId="0" applyNumberFormat="1" applyFont="1" applyFill="1" applyBorder="1" applyAlignment="1">
      <alignment horizontal="right" vertical="top" wrapText="1"/>
    </xf>
    <xf numFmtId="4" fontId="29" fillId="0" borderId="1" xfId="0" applyNumberFormat="1" applyFont="1" applyBorder="1" applyAlignment="1">
      <alignment horizontal="right"/>
    </xf>
    <xf numFmtId="4" fontId="29" fillId="0" borderId="1" xfId="0" applyNumberFormat="1" applyFont="1" applyBorder="1" applyAlignment="1"/>
    <xf numFmtId="43" fontId="31" fillId="0" borderId="0" xfId="1" applyFont="1" applyFill="1" applyBorder="1" applyAlignment="1">
      <alignment vertical="center" wrapText="1"/>
    </xf>
    <xf numFmtId="187" fontId="32" fillId="0" borderId="0" xfId="2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left" vertical="top" wrapText="1"/>
    </xf>
    <xf numFmtId="3" fontId="30" fillId="0" borderId="0" xfId="0" applyNumberFormat="1" applyFont="1" applyFill="1" applyBorder="1" applyAlignment="1">
      <alignment horizontal="right" vertical="top" wrapText="1"/>
    </xf>
    <xf numFmtId="0" fontId="33" fillId="0" borderId="0" xfId="7" applyFont="1" applyFill="1" applyBorder="1" applyAlignment="1">
      <alignment wrapText="1"/>
    </xf>
    <xf numFmtId="0" fontId="34" fillId="0" borderId="0" xfId="2" applyNumberFormat="1" applyFont="1" applyFill="1" applyBorder="1" applyAlignment="1">
      <alignment horizontal="center"/>
    </xf>
    <xf numFmtId="43" fontId="35" fillId="0" borderId="0" xfId="1" applyFont="1" applyFill="1" applyBorder="1" applyAlignment="1">
      <alignment horizontal="right"/>
    </xf>
    <xf numFmtId="187" fontId="35" fillId="0" borderId="0" xfId="2" applyNumberFormat="1" applyFont="1" applyFill="1" applyBorder="1" applyAlignment="1">
      <alignment horizontal="right"/>
    </xf>
    <xf numFmtId="0" fontId="33" fillId="0" borderId="0" xfId="8" applyFont="1"/>
    <xf numFmtId="0" fontId="36" fillId="12" borderId="1" xfId="8" applyFont="1" applyFill="1" applyBorder="1" applyAlignment="1">
      <alignment horizontal="center" vertical="center"/>
    </xf>
    <xf numFmtId="0" fontId="32" fillId="0" borderId="0" xfId="8" applyFont="1"/>
    <xf numFmtId="0" fontId="33" fillId="0" borderId="1" xfId="8" applyFont="1" applyBorder="1" applyAlignment="1">
      <alignment horizontal="center" vertical="center"/>
    </xf>
    <xf numFmtId="0" fontId="33" fillId="0" borderId="1" xfId="8" quotePrefix="1" applyFont="1" applyBorder="1" applyAlignment="1">
      <alignment horizontal="center" vertical="center"/>
    </xf>
    <xf numFmtId="0" fontId="37" fillId="0" borderId="1" xfId="2" applyFont="1" applyBorder="1" applyAlignment="1">
      <alignment vertical="center" wrapText="1"/>
    </xf>
    <xf numFmtId="189" fontId="37" fillId="0" borderId="1" xfId="8" applyNumberFormat="1" applyFont="1" applyBorder="1" applyAlignment="1">
      <alignment horizontal="right" vertical="center"/>
    </xf>
    <xf numFmtId="189" fontId="37" fillId="0" borderId="1" xfId="8" applyNumberFormat="1" applyFont="1" applyBorder="1" applyAlignment="1">
      <alignment vertical="center"/>
    </xf>
    <xf numFmtId="189" fontId="37" fillId="0" borderId="1" xfId="8" applyNumberFormat="1" applyFont="1" applyBorder="1" applyAlignment="1">
      <alignment vertical="top"/>
    </xf>
    <xf numFmtId="190" fontId="32" fillId="0" borderId="0" xfId="9" applyNumberFormat="1" applyFont="1" applyAlignment="1">
      <alignment horizontal="center" vertical="center"/>
    </xf>
    <xf numFmtId="0" fontId="3" fillId="0" borderId="0" xfId="8" applyFont="1" applyAlignment="1">
      <alignment vertical="center"/>
    </xf>
    <xf numFmtId="0" fontId="37" fillId="0" borderId="0" xfId="8" applyFont="1" applyAlignment="1">
      <alignment vertical="center"/>
    </xf>
    <xf numFmtId="187" fontId="32" fillId="0" borderId="0" xfId="8" applyNumberFormat="1" applyFont="1" applyAlignment="1">
      <alignment vertical="center"/>
    </xf>
    <xf numFmtId="0" fontId="33" fillId="0" borderId="0" xfId="8" applyFont="1" applyAlignment="1">
      <alignment horizontal="center" vertical="center"/>
    </xf>
    <xf numFmtId="0" fontId="37" fillId="0" borderId="5" xfId="8" applyFont="1" applyBorder="1" applyAlignment="1">
      <alignment vertical="center" wrapText="1"/>
    </xf>
    <xf numFmtId="0" fontId="33" fillId="0" borderId="0" xfId="8" applyFont="1" applyAlignment="1">
      <alignment vertical="center"/>
    </xf>
    <xf numFmtId="0" fontId="37" fillId="0" borderId="5" xfId="8" applyFont="1" applyBorder="1" applyAlignment="1">
      <alignment vertical="center"/>
    </xf>
    <xf numFmtId="0" fontId="37" fillId="0" borderId="5" xfId="8" applyFont="1" applyBorder="1" applyAlignment="1">
      <alignment horizontal="left" vertical="center"/>
    </xf>
    <xf numFmtId="0" fontId="37" fillId="0" borderId="5" xfId="2" applyFont="1" applyBorder="1" applyAlignment="1">
      <alignment vertical="center" wrapText="1"/>
    </xf>
    <xf numFmtId="0" fontId="37" fillId="0" borderId="5" xfId="2" applyFont="1" applyBorder="1" applyAlignment="1">
      <alignment horizontal="left" vertical="center" wrapText="1"/>
    </xf>
    <xf numFmtId="189" fontId="38" fillId="13" borderId="1" xfId="8" applyNumberFormat="1" applyFont="1" applyFill="1" applyBorder="1" applyAlignment="1">
      <alignment horizontal="center" vertical="center"/>
    </xf>
    <xf numFmtId="189" fontId="38" fillId="13" borderId="1" xfId="8" applyNumberFormat="1" applyFont="1" applyFill="1" applyBorder="1" applyAlignment="1">
      <alignment vertical="center"/>
    </xf>
    <xf numFmtId="0" fontId="32" fillId="0" borderId="0" xfId="8" applyFont="1" applyAlignment="1">
      <alignment vertical="center"/>
    </xf>
    <xf numFmtId="189" fontId="37" fillId="0" borderId="11" xfId="8" applyNumberFormat="1" applyFont="1" applyBorder="1" applyAlignment="1">
      <alignment vertical="center"/>
    </xf>
    <xf numFmtId="188" fontId="36" fillId="14" borderId="15" xfId="8" applyNumberFormat="1" applyFont="1" applyFill="1" applyBorder="1" applyAlignment="1">
      <alignment horizontal="center" vertical="center"/>
    </xf>
    <xf numFmtId="189" fontId="36" fillId="14" borderId="15" xfId="8" applyNumberFormat="1" applyFont="1" applyFill="1" applyBorder="1" applyAlignment="1">
      <alignment horizontal="center" vertical="center"/>
    </xf>
    <xf numFmtId="0" fontId="33" fillId="0" borderId="0" xfId="8" applyFont="1" applyAlignment="1">
      <alignment horizontal="left"/>
    </xf>
    <xf numFmtId="0" fontId="33" fillId="0" borderId="0" xfId="8" applyFont="1" applyAlignment="1">
      <alignment horizontal="center"/>
    </xf>
    <xf numFmtId="191" fontId="33" fillId="0" borderId="0" xfId="9" applyNumberFormat="1" applyFont="1"/>
    <xf numFmtId="192" fontId="33" fillId="0" borderId="0" xfId="8" applyNumberFormat="1" applyFont="1"/>
    <xf numFmtId="191" fontId="36" fillId="0" borderId="0" xfId="8" applyNumberFormat="1" applyFont="1" applyAlignment="1">
      <alignment vertical="center"/>
    </xf>
    <xf numFmtId="193" fontId="33" fillId="0" borderId="0" xfId="8" applyNumberFormat="1" applyFont="1" applyAlignment="1">
      <alignment vertical="center"/>
    </xf>
    <xf numFmtId="193" fontId="33" fillId="0" borderId="0" xfId="8" applyNumberFormat="1" applyFont="1"/>
    <xf numFmtId="194" fontId="33" fillId="0" borderId="0" xfId="8" applyNumberFormat="1" applyFont="1"/>
    <xf numFmtId="0" fontId="1" fillId="0" borderId="0" xfId="8"/>
    <xf numFmtId="0" fontId="39" fillId="0" borderId="0" xfId="2" applyFont="1" applyAlignment="1">
      <alignment vertical="center"/>
    </xf>
    <xf numFmtId="0" fontId="33" fillId="0" borderId="0" xfId="2" applyFont="1" applyAlignment="1">
      <alignment vertical="center"/>
    </xf>
    <xf numFmtId="0" fontId="36" fillId="12" borderId="1" xfId="2" applyFont="1" applyFill="1" applyBorder="1" applyAlignment="1">
      <alignment horizontal="center" vertical="center"/>
    </xf>
    <xf numFmtId="0" fontId="33" fillId="0" borderId="1" xfId="2" applyFont="1" applyBorder="1" applyAlignment="1">
      <alignment horizontal="center" vertical="center"/>
    </xf>
    <xf numFmtId="0" fontId="33" fillId="0" borderId="1" xfId="2" quotePrefix="1" applyFont="1" applyBorder="1" applyAlignment="1">
      <alignment horizontal="center" vertical="center"/>
    </xf>
    <xf numFmtId="0" fontId="37" fillId="0" borderId="5" xfId="2" applyFont="1" applyBorder="1" applyAlignment="1">
      <alignment vertical="center"/>
    </xf>
    <xf numFmtId="189" fontId="37" fillId="0" borderId="1" xfId="2" applyNumberFormat="1" applyFont="1" applyBorder="1" applyAlignment="1">
      <alignment horizontal="right" vertical="center"/>
    </xf>
    <xf numFmtId="189" fontId="37" fillId="0" borderId="1" xfId="2" applyNumberFormat="1" applyFont="1" applyBorder="1" applyAlignment="1">
      <alignment vertical="center"/>
    </xf>
    <xf numFmtId="190" fontId="33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195" fontId="37" fillId="0" borderId="1" xfId="2" applyNumberFormat="1" applyFont="1" applyBorder="1" applyAlignment="1">
      <alignment horizontal="right" vertical="center"/>
    </xf>
    <xf numFmtId="190" fontId="39" fillId="0" borderId="0" xfId="2" applyNumberFormat="1" applyFont="1" applyAlignment="1">
      <alignment horizontal="center" vertical="center"/>
    </xf>
    <xf numFmtId="0" fontId="33" fillId="0" borderId="0" xfId="2" applyFont="1" applyAlignment="1">
      <alignment horizontal="center" vertical="center"/>
    </xf>
    <xf numFmtId="189" fontId="38" fillId="13" borderId="1" xfId="2" applyNumberFormat="1" applyFont="1" applyFill="1" applyBorder="1" applyAlignment="1">
      <alignment horizontal="center" vertical="center"/>
    </xf>
    <xf numFmtId="189" fontId="38" fillId="13" borderId="1" xfId="2" applyNumberFormat="1" applyFont="1" applyFill="1" applyBorder="1" applyAlignment="1">
      <alignment vertical="center"/>
    </xf>
    <xf numFmtId="189" fontId="37" fillId="0" borderId="11" xfId="2" applyNumberFormat="1" applyFont="1" applyBorder="1" applyAlignment="1">
      <alignment vertical="center"/>
    </xf>
    <xf numFmtId="189" fontId="36" fillId="14" borderId="15" xfId="2" applyNumberFormat="1" applyFont="1" applyFill="1" applyBorder="1" applyAlignment="1">
      <alignment horizontal="center" vertical="center"/>
    </xf>
    <xf numFmtId="3" fontId="39" fillId="0" borderId="0" xfId="2" applyNumberFormat="1" applyFont="1" applyAlignment="1">
      <alignment vertical="center"/>
    </xf>
    <xf numFmtId="0" fontId="33" fillId="0" borderId="0" xfId="2" applyFont="1" applyAlignment="1">
      <alignment horizontal="left"/>
    </xf>
    <xf numFmtId="191" fontId="33" fillId="0" borderId="0" xfId="10" applyNumberFormat="1" applyFont="1" applyAlignment="1">
      <alignment vertical="center"/>
    </xf>
    <xf numFmtId="192" fontId="33" fillId="0" borderId="0" xfId="2" applyNumberFormat="1" applyFont="1" applyAlignment="1">
      <alignment vertical="center"/>
    </xf>
    <xf numFmtId="0" fontId="32" fillId="0" borderId="0" xfId="2" applyFont="1" applyAlignment="1">
      <alignment vertical="center"/>
    </xf>
    <xf numFmtId="191" fontId="36" fillId="0" borderId="0" xfId="2" applyNumberFormat="1" applyFont="1" applyAlignment="1">
      <alignment vertical="center"/>
    </xf>
    <xf numFmtId="193" fontId="33" fillId="0" borderId="0" xfId="2" applyNumberFormat="1" applyFont="1" applyAlignment="1">
      <alignment vertical="center"/>
    </xf>
    <xf numFmtId="194" fontId="33" fillId="0" borderId="0" xfId="2" applyNumberFormat="1" applyFont="1" applyAlignment="1">
      <alignment vertical="center"/>
    </xf>
    <xf numFmtId="0" fontId="10" fillId="0" borderId="0" xfId="2" applyFont="1" applyAlignment="1">
      <alignment vertical="center"/>
    </xf>
    <xf numFmtId="0" fontId="11" fillId="0" borderId="0" xfId="2" applyAlignment="1">
      <alignment vertical="center"/>
    </xf>
    <xf numFmtId="0" fontId="3" fillId="0" borderId="1" xfId="0" applyFont="1" applyBorder="1" applyAlignment="1">
      <alignment horizontal="center"/>
    </xf>
    <xf numFmtId="0" fontId="22" fillId="0" borderId="1" xfId="0" applyNumberFormat="1" applyFont="1" applyFill="1" applyBorder="1" applyAlignment="1" applyProtection="1">
      <alignment horizontal="center"/>
    </xf>
    <xf numFmtId="0" fontId="15" fillId="0" borderId="1" xfId="2" applyFont="1" applyBorder="1" applyAlignment="1">
      <alignment horizontal="center"/>
    </xf>
    <xf numFmtId="0" fontId="40" fillId="4" borderId="1" xfId="2" applyFont="1" applyFill="1" applyBorder="1" applyAlignment="1">
      <alignment horizontal="left"/>
    </xf>
    <xf numFmtId="0" fontId="6" fillId="8" borderId="1" xfId="0" applyNumberFormat="1" applyFont="1" applyFill="1" applyBorder="1" applyAlignment="1">
      <alignment horizontal="center" vertical="top" wrapText="1"/>
    </xf>
    <xf numFmtId="43" fontId="6" fillId="0" borderId="1" xfId="1" applyFont="1" applyBorder="1"/>
    <xf numFmtId="0" fontId="6" fillId="4" borderId="1" xfId="0" applyFont="1" applyFill="1" applyBorder="1" applyAlignment="1">
      <alignment horizontal="left" wrapText="1"/>
    </xf>
    <xf numFmtId="0" fontId="6" fillId="8" borderId="1" xfId="0" applyFont="1" applyFill="1" applyBorder="1" applyAlignment="1">
      <alignment horizontal="left" wrapText="1"/>
    </xf>
    <xf numFmtId="0" fontId="41" fillId="4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40" fillId="8" borderId="1" xfId="2" applyFont="1" applyFill="1" applyBorder="1" applyAlignment="1">
      <alignment horizontal="left"/>
    </xf>
    <xf numFmtId="49" fontId="6" fillId="8" borderId="1" xfId="0" applyNumberFormat="1" applyFont="1" applyFill="1" applyBorder="1" applyAlignment="1">
      <alignment horizontal="center" vertical="top" wrapText="1"/>
    </xf>
    <xf numFmtId="187" fontId="19" fillId="0" borderId="1" xfId="2" applyNumberFormat="1" applyFont="1" applyBorder="1"/>
    <xf numFmtId="0" fontId="6" fillId="0" borderId="1" xfId="0" applyFont="1" applyFill="1" applyBorder="1" applyAlignment="1">
      <alignment horizontal="left" wrapText="1"/>
    </xf>
    <xf numFmtId="4" fontId="29" fillId="4" borderId="1" xfId="7" applyNumberFormat="1" applyFont="1" applyFill="1" applyBorder="1" applyAlignment="1">
      <alignment horizontal="left" wrapText="1" indent="3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6" fillId="14" borderId="12" xfId="8" applyFont="1" applyFill="1" applyBorder="1" applyAlignment="1">
      <alignment horizontal="center" vertical="center"/>
    </xf>
    <xf numFmtId="0" fontId="36" fillId="14" borderId="13" xfId="8" applyFont="1" applyFill="1" applyBorder="1" applyAlignment="1">
      <alignment horizontal="center" vertical="center"/>
    </xf>
    <xf numFmtId="0" fontId="36" fillId="14" borderId="14" xfId="8" applyFont="1" applyFill="1" applyBorder="1" applyAlignment="1">
      <alignment horizontal="center" vertical="center"/>
    </xf>
    <xf numFmtId="0" fontId="36" fillId="0" borderId="0" xfId="8" applyFont="1" applyAlignment="1">
      <alignment horizontal="center" vertical="center"/>
    </xf>
    <xf numFmtId="0" fontId="36" fillId="0" borderId="0" xfId="8" applyFont="1" applyFill="1" applyAlignment="1">
      <alignment horizontal="center" vertical="center"/>
    </xf>
    <xf numFmtId="0" fontId="36" fillId="0" borderId="0" xfId="8" applyFont="1" applyAlignment="1">
      <alignment horizontal="center" vertical="top"/>
    </xf>
    <xf numFmtId="0" fontId="36" fillId="13" borderId="4" xfId="8" applyFont="1" applyFill="1" applyBorder="1" applyAlignment="1">
      <alignment horizontal="center" vertical="center"/>
    </xf>
    <xf numFmtId="0" fontId="36" fillId="13" borderId="7" xfId="8" applyFont="1" applyFill="1" applyBorder="1" applyAlignment="1">
      <alignment horizontal="center" vertical="center"/>
    </xf>
    <xf numFmtId="0" fontId="36" fillId="13" borderId="5" xfId="8" applyFont="1" applyFill="1" applyBorder="1" applyAlignment="1">
      <alignment horizontal="center" vertical="center"/>
    </xf>
    <xf numFmtId="0" fontId="33" fillId="0" borderId="8" xfId="8" applyFont="1" applyBorder="1" applyAlignment="1">
      <alignment horizontal="center" vertical="center"/>
    </xf>
    <xf numFmtId="0" fontId="33" fillId="0" borderId="9" xfId="8" applyFont="1" applyBorder="1" applyAlignment="1">
      <alignment horizontal="center" vertical="center"/>
    </xf>
    <xf numFmtId="0" fontId="33" fillId="0" borderId="10" xfId="8" applyFont="1" applyBorder="1" applyAlignment="1">
      <alignment horizontal="center" vertical="center"/>
    </xf>
    <xf numFmtId="0" fontId="36" fillId="14" borderId="12" xfId="2" applyFont="1" applyFill="1" applyBorder="1" applyAlignment="1">
      <alignment horizontal="center" vertical="center"/>
    </xf>
    <xf numFmtId="0" fontId="36" fillId="14" borderId="13" xfId="2" applyFont="1" applyFill="1" applyBorder="1" applyAlignment="1">
      <alignment horizontal="center" vertical="center"/>
    </xf>
    <xf numFmtId="0" fontId="36" fillId="14" borderId="14" xfId="2" applyFont="1" applyFill="1" applyBorder="1" applyAlignment="1">
      <alignment horizontal="center" vertical="center"/>
    </xf>
    <xf numFmtId="0" fontId="36" fillId="0" borderId="0" xfId="2" applyFont="1" applyAlignment="1">
      <alignment horizontal="center" vertical="center"/>
    </xf>
    <xf numFmtId="0" fontId="36" fillId="0" borderId="6" xfId="2" applyFont="1" applyBorder="1" applyAlignment="1">
      <alignment horizontal="center" vertical="center"/>
    </xf>
    <xf numFmtId="0" fontId="36" fillId="13" borderId="4" xfId="2" applyFont="1" applyFill="1" applyBorder="1" applyAlignment="1">
      <alignment horizontal="center" vertical="center"/>
    </xf>
    <xf numFmtId="0" fontId="36" fillId="13" borderId="7" xfId="2" applyFont="1" applyFill="1" applyBorder="1" applyAlignment="1">
      <alignment horizontal="center" vertical="center"/>
    </xf>
    <xf numFmtId="0" fontId="36" fillId="13" borderId="5" xfId="2" applyFont="1" applyFill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10" xfId="2" applyFont="1" applyBorder="1" applyAlignment="1">
      <alignment horizontal="center" vertical="center"/>
    </xf>
    <xf numFmtId="0" fontId="22" fillId="0" borderId="1" xfId="0" applyNumberFormat="1" applyFont="1" applyFill="1" applyBorder="1" applyAlignment="1" applyProtection="1">
      <alignment horizontal="center"/>
    </xf>
    <xf numFmtId="0" fontId="12" fillId="0" borderId="0" xfId="2" applyFont="1" applyBorder="1" applyAlignment="1">
      <alignment horizontal="center" vertical="center" wrapText="1"/>
    </xf>
    <xf numFmtId="0" fontId="14" fillId="0" borderId="0" xfId="3" applyNumberFormat="1" applyFont="1" applyFill="1" applyBorder="1" applyAlignment="1" applyProtection="1">
      <alignment horizontal="center"/>
    </xf>
  </cellXfs>
  <cellStyles count="11">
    <cellStyle name="เครื่องหมายจุลภาค 2 2" xfId="4"/>
    <cellStyle name="จุลภาค" xfId="1" builtinId="3"/>
    <cellStyle name="จุลภาค 2 2" xfId="10"/>
    <cellStyle name="จุลภาค 2 3" xfId="9"/>
    <cellStyle name="ปกติ" xfId="0" builtinId="0"/>
    <cellStyle name="ปกติ 2" xfId="5"/>
    <cellStyle name="ปกติ 2 2" xfId="2"/>
    <cellStyle name="ปกติ 2 3" xfId="8"/>
    <cellStyle name="ปกติ 9" xfId="3"/>
    <cellStyle name="ปกติ_Sheet1" xfId="7"/>
    <cellStyle name="ปกติ_Sheet1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N3" sqref="N3"/>
    </sheetView>
  </sheetViews>
  <sheetFormatPr defaultRowHeight="14.25" x14ac:dyDescent="0.2"/>
  <cols>
    <col min="1" max="1" width="0.25" customWidth="1"/>
    <col min="3" max="3" width="25.375" customWidth="1"/>
    <col min="6" max="6" width="14.125" bestFit="1" customWidth="1"/>
    <col min="8" max="8" width="26" customWidth="1"/>
    <col min="11" max="11" width="14.125" bestFit="1" customWidth="1"/>
  </cols>
  <sheetData>
    <row r="1" spans="1:11" ht="21" x14ac:dyDescent="0.35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21" x14ac:dyDescent="0.35">
      <c r="A2" s="208" t="s">
        <v>48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21" x14ac:dyDescent="0.35">
      <c r="A3" s="208" t="s">
        <v>49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</row>
    <row r="4" spans="1:11" ht="21" x14ac:dyDescent="0.35">
      <c r="A4" s="1"/>
      <c r="B4" s="28"/>
      <c r="C4" s="1" t="s">
        <v>2</v>
      </c>
      <c r="D4" s="1"/>
      <c r="E4" s="1"/>
      <c r="F4" s="1"/>
      <c r="G4" s="1"/>
      <c r="H4" s="1" t="s">
        <v>3</v>
      </c>
      <c r="I4" s="1"/>
      <c r="J4" s="1"/>
      <c r="K4" s="1"/>
    </row>
    <row r="5" spans="1:11" ht="21" x14ac:dyDescent="0.35">
      <c r="A5" s="2"/>
      <c r="B5" s="3" t="s">
        <v>4</v>
      </c>
      <c r="C5" s="209" t="s">
        <v>5</v>
      </c>
      <c r="D5" s="209"/>
      <c r="E5" s="209"/>
      <c r="F5" s="209"/>
      <c r="G5" s="29" t="s">
        <v>4</v>
      </c>
      <c r="H5" s="209" t="s">
        <v>6</v>
      </c>
      <c r="I5" s="209"/>
      <c r="J5" s="209"/>
      <c r="K5" s="209"/>
    </row>
    <row r="6" spans="1:11" ht="21" x14ac:dyDescent="0.35">
      <c r="A6" s="2"/>
      <c r="B6" s="4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6" t="s">
        <v>7</v>
      </c>
      <c r="H6" s="5" t="s">
        <v>8</v>
      </c>
      <c r="I6" s="5" t="s">
        <v>9</v>
      </c>
      <c r="J6" s="5" t="s">
        <v>10</v>
      </c>
      <c r="K6" s="5" t="s">
        <v>12</v>
      </c>
    </row>
    <row r="7" spans="1:11" ht="21" x14ac:dyDescent="0.35">
      <c r="A7" s="2"/>
      <c r="B7" s="30">
        <v>1</v>
      </c>
      <c r="C7" s="26" t="s">
        <v>16</v>
      </c>
      <c r="D7" s="8">
        <v>94036090</v>
      </c>
      <c r="E7" s="9">
        <v>2332.317</v>
      </c>
      <c r="F7" s="9">
        <v>59317698.050000012</v>
      </c>
      <c r="G7" s="30">
        <v>1</v>
      </c>
      <c r="H7" s="7" t="s">
        <v>17</v>
      </c>
      <c r="I7" s="7">
        <v>24029020</v>
      </c>
      <c r="J7" s="9">
        <v>390.12030000000004</v>
      </c>
      <c r="K7" s="9">
        <v>141864072.84</v>
      </c>
    </row>
    <row r="8" spans="1:11" ht="21" x14ac:dyDescent="0.35">
      <c r="A8" s="2"/>
      <c r="B8" s="30">
        <v>2</v>
      </c>
      <c r="C8" s="26" t="s">
        <v>40</v>
      </c>
      <c r="D8" s="10" t="s">
        <v>41</v>
      </c>
      <c r="E8" s="11">
        <v>987.69400000000007</v>
      </c>
      <c r="F8" s="11">
        <v>47340630.020000003</v>
      </c>
      <c r="G8" s="30">
        <v>2</v>
      </c>
      <c r="H8" s="7" t="s">
        <v>42</v>
      </c>
      <c r="I8" s="7">
        <v>84159019</v>
      </c>
      <c r="J8" s="9">
        <v>564.49369000000002</v>
      </c>
      <c r="K8" s="9">
        <v>27635868.570000004</v>
      </c>
    </row>
    <row r="9" spans="1:11" ht="21" x14ac:dyDescent="0.35">
      <c r="A9" s="2"/>
      <c r="B9" s="30">
        <v>3</v>
      </c>
      <c r="C9" s="23" t="s">
        <v>13</v>
      </c>
      <c r="D9" s="24" t="s">
        <v>14</v>
      </c>
      <c r="E9" s="9">
        <v>22.561800000000002</v>
      </c>
      <c r="F9" s="9">
        <v>35916266.340000004</v>
      </c>
      <c r="G9" s="30">
        <v>3</v>
      </c>
      <c r="H9" s="7" t="s">
        <v>23</v>
      </c>
      <c r="I9" s="7">
        <v>87021099</v>
      </c>
      <c r="J9" s="9">
        <v>52.140119999999996</v>
      </c>
      <c r="K9" s="9">
        <v>20207423.869999997</v>
      </c>
    </row>
    <row r="10" spans="1:11" ht="21" x14ac:dyDescent="0.35">
      <c r="A10" s="2"/>
      <c r="B10" s="30">
        <v>4</v>
      </c>
      <c r="C10" s="7" t="s">
        <v>19</v>
      </c>
      <c r="D10" s="10" t="s">
        <v>20</v>
      </c>
      <c r="E10" s="11">
        <v>294.298</v>
      </c>
      <c r="F10" s="11">
        <v>9785391.1799999997</v>
      </c>
      <c r="G10" s="30">
        <v>4</v>
      </c>
      <c r="H10" s="14" t="s">
        <v>27</v>
      </c>
      <c r="I10" s="7">
        <v>11071000</v>
      </c>
      <c r="J10" s="9">
        <v>1005.0500000000001</v>
      </c>
      <c r="K10" s="9">
        <v>14354357.780000001</v>
      </c>
    </row>
    <row r="11" spans="1:11" ht="21" x14ac:dyDescent="0.35">
      <c r="A11" s="2"/>
      <c r="B11" s="30">
        <v>5</v>
      </c>
      <c r="C11" s="12" t="s">
        <v>31</v>
      </c>
      <c r="D11" s="11" t="s">
        <v>32</v>
      </c>
      <c r="E11" s="11">
        <v>339.57736</v>
      </c>
      <c r="F11" s="11">
        <v>9379448.5199999996</v>
      </c>
      <c r="G11" s="30">
        <v>5</v>
      </c>
      <c r="H11" s="7" t="s">
        <v>52</v>
      </c>
      <c r="I11" s="7" t="s">
        <v>15</v>
      </c>
      <c r="J11" s="9">
        <v>131.37820000000002</v>
      </c>
      <c r="K11" s="9">
        <v>10236646.52</v>
      </c>
    </row>
    <row r="12" spans="1:11" ht="21" x14ac:dyDescent="0.35">
      <c r="A12" s="2"/>
      <c r="B12" s="30">
        <v>6</v>
      </c>
      <c r="C12" s="12" t="s">
        <v>29</v>
      </c>
      <c r="D12" s="11" t="s">
        <v>30</v>
      </c>
      <c r="E12" s="11">
        <v>35.516499999999994</v>
      </c>
      <c r="F12" s="11">
        <v>5750325.8900000006</v>
      </c>
      <c r="G12" s="30">
        <v>6</v>
      </c>
      <c r="H12" s="15" t="s">
        <v>53</v>
      </c>
      <c r="I12" s="7" t="s">
        <v>54</v>
      </c>
      <c r="J12" s="9">
        <v>228.58500000000001</v>
      </c>
      <c r="K12" s="9">
        <v>9282097.9199999999</v>
      </c>
    </row>
    <row r="13" spans="1:11" ht="21" x14ac:dyDescent="0.35">
      <c r="A13" s="2"/>
      <c r="B13" s="30">
        <v>7</v>
      </c>
      <c r="C13" s="7" t="s">
        <v>43</v>
      </c>
      <c r="D13" s="7" t="s">
        <v>44</v>
      </c>
      <c r="E13" s="11">
        <v>2.72</v>
      </c>
      <c r="F13" s="11">
        <v>4086328.5</v>
      </c>
      <c r="G13" s="30">
        <v>7</v>
      </c>
      <c r="H13" s="7" t="s">
        <v>55</v>
      </c>
      <c r="I13" s="7" t="s">
        <v>56</v>
      </c>
      <c r="J13" s="9">
        <v>126.17099999999999</v>
      </c>
      <c r="K13" s="9">
        <v>9228927.3499999996</v>
      </c>
    </row>
    <row r="14" spans="1:11" ht="21" x14ac:dyDescent="0.35">
      <c r="A14" s="2"/>
      <c r="B14" s="30">
        <v>8</v>
      </c>
      <c r="C14" s="7" t="s">
        <v>21</v>
      </c>
      <c r="D14" s="7" t="s">
        <v>22</v>
      </c>
      <c r="E14" s="11">
        <v>163.54748000000001</v>
      </c>
      <c r="F14" s="11">
        <v>3680153.04</v>
      </c>
      <c r="G14" s="30">
        <v>8</v>
      </c>
      <c r="H14" s="27" t="s">
        <v>57</v>
      </c>
      <c r="I14" s="7" t="s">
        <v>58</v>
      </c>
      <c r="J14" s="9">
        <v>118.10741</v>
      </c>
      <c r="K14" s="9">
        <v>7727468.3199999994</v>
      </c>
    </row>
    <row r="15" spans="1:11" ht="21" x14ac:dyDescent="0.35">
      <c r="A15" s="2"/>
      <c r="B15" s="30">
        <v>9</v>
      </c>
      <c r="C15" s="7" t="s">
        <v>25</v>
      </c>
      <c r="D15" s="7" t="s">
        <v>26</v>
      </c>
      <c r="E15" s="9">
        <v>4.5796000000000001</v>
      </c>
      <c r="F15" s="9">
        <v>3354504.88</v>
      </c>
      <c r="G15" s="30">
        <v>9</v>
      </c>
      <c r="H15" s="7" t="s">
        <v>45</v>
      </c>
      <c r="I15" s="7">
        <v>69072394</v>
      </c>
      <c r="J15" s="9">
        <v>564.23400000000004</v>
      </c>
      <c r="K15" s="9">
        <v>7301908.8799999999</v>
      </c>
    </row>
    <row r="16" spans="1:11" ht="21" x14ac:dyDescent="0.35">
      <c r="A16" s="2"/>
      <c r="B16" s="30">
        <v>10</v>
      </c>
      <c r="C16" s="7" t="s">
        <v>50</v>
      </c>
      <c r="D16" s="7" t="s">
        <v>51</v>
      </c>
      <c r="E16" s="9">
        <v>89.408000000000001</v>
      </c>
      <c r="F16" s="9">
        <v>2406064.3199999998</v>
      </c>
      <c r="G16" s="30">
        <v>10</v>
      </c>
      <c r="H16" s="15" t="s">
        <v>46</v>
      </c>
      <c r="I16" s="7">
        <v>73081090</v>
      </c>
      <c r="J16" s="9">
        <v>181.73</v>
      </c>
      <c r="K16" s="9">
        <v>6336702.2000000002</v>
      </c>
    </row>
    <row r="17" spans="1:11" ht="21" x14ac:dyDescent="0.35">
      <c r="A17" s="2"/>
      <c r="B17" s="7"/>
      <c r="C17" s="16" t="s">
        <v>35</v>
      </c>
      <c r="D17" s="16"/>
      <c r="E17" s="17">
        <f>SUM(E7:E16)</f>
        <v>4272.2197400000005</v>
      </c>
      <c r="F17" s="17">
        <f>SUM(F7:F16)</f>
        <v>181016810.74000004</v>
      </c>
      <c r="G17" s="30"/>
      <c r="H17" s="16" t="s">
        <v>36</v>
      </c>
      <c r="I17" s="16"/>
      <c r="J17" s="18">
        <f>SUM(J7:J16)</f>
        <v>3362.00972</v>
      </c>
      <c r="K17" s="18">
        <f>SUM(K7:K16)</f>
        <v>254175474.24999997</v>
      </c>
    </row>
    <row r="18" spans="1:11" ht="21" x14ac:dyDescent="0.35">
      <c r="A18" s="2"/>
      <c r="B18" s="210" t="s">
        <v>37</v>
      </c>
      <c r="C18" s="210"/>
      <c r="D18" s="210"/>
      <c r="E18" s="9">
        <v>174.20554999999999</v>
      </c>
      <c r="F18" s="9">
        <v>2991383.1500000004</v>
      </c>
      <c r="G18" s="211" t="s">
        <v>37</v>
      </c>
      <c r="H18" s="212"/>
      <c r="I18" s="212"/>
      <c r="J18" s="19">
        <v>524.05106000000001</v>
      </c>
      <c r="K18" s="19">
        <v>28225195.420000002</v>
      </c>
    </row>
    <row r="19" spans="1:11" ht="21" x14ac:dyDescent="0.35">
      <c r="A19" s="2"/>
      <c r="B19" s="20"/>
      <c r="C19" s="205" t="s">
        <v>38</v>
      </c>
      <c r="D19" s="206"/>
      <c r="E19" s="17">
        <v>4446.425290000001</v>
      </c>
      <c r="F19" s="17">
        <v>184008193.89000002</v>
      </c>
      <c r="G19" s="21"/>
      <c r="H19" s="207" t="s">
        <v>39</v>
      </c>
      <c r="I19" s="207"/>
      <c r="J19" s="18">
        <v>3886.0607800000002</v>
      </c>
      <c r="K19" s="18">
        <v>282400669.66999996</v>
      </c>
    </row>
    <row r="20" spans="1:11" ht="21" x14ac:dyDescent="0.35">
      <c r="A20" s="2" t="s">
        <v>59</v>
      </c>
      <c r="B20" s="2"/>
      <c r="C20" s="2"/>
      <c r="D20" s="2"/>
      <c r="E20" s="2"/>
      <c r="F20" s="2"/>
      <c r="G20" s="2" t="s">
        <v>60</v>
      </c>
      <c r="H20" s="2"/>
      <c r="I20" s="2"/>
      <c r="J20" s="25"/>
      <c r="K20" s="25"/>
    </row>
  </sheetData>
  <mergeCells count="9">
    <mergeCell ref="C19:D19"/>
    <mergeCell ref="H19:I19"/>
    <mergeCell ref="A1:K1"/>
    <mergeCell ref="A2:K2"/>
    <mergeCell ref="A3:K3"/>
    <mergeCell ref="C5:F5"/>
    <mergeCell ref="H5:K5"/>
    <mergeCell ref="B18:D18"/>
    <mergeCell ref="G18:I18"/>
  </mergeCells>
  <pageMargins left="0.28999999999999998" right="0.1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4" workbookViewId="0">
      <selection activeCell="K19" sqref="K19"/>
    </sheetView>
  </sheetViews>
  <sheetFormatPr defaultRowHeight="14.25" x14ac:dyDescent="0.2"/>
  <cols>
    <col min="1" max="1" width="1.75" customWidth="1"/>
    <col min="3" max="3" width="26" bestFit="1" customWidth="1"/>
    <col min="6" max="6" width="14.125" bestFit="1" customWidth="1"/>
    <col min="8" max="8" width="24.5" customWidth="1"/>
    <col min="11" max="11" width="14.125" bestFit="1" customWidth="1"/>
  </cols>
  <sheetData>
    <row r="1" spans="1:11" ht="21" x14ac:dyDescent="0.35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21" x14ac:dyDescent="0.35">
      <c r="A2" s="208" t="s">
        <v>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21" x14ac:dyDescent="0.35">
      <c r="A3" s="208" t="s">
        <v>61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</row>
    <row r="4" spans="1:11" ht="21" x14ac:dyDescent="0.35">
      <c r="A4" s="1"/>
      <c r="B4" s="31"/>
      <c r="C4" s="1" t="s">
        <v>2</v>
      </c>
      <c r="D4" s="1"/>
      <c r="E4" s="1"/>
      <c r="F4" s="1"/>
      <c r="G4" s="1"/>
      <c r="H4" s="1" t="s">
        <v>3</v>
      </c>
      <c r="I4" s="1"/>
      <c r="J4" s="1"/>
      <c r="K4" s="1"/>
    </row>
    <row r="5" spans="1:11" ht="21" x14ac:dyDescent="0.35">
      <c r="A5" s="2"/>
      <c r="B5" s="3" t="s">
        <v>4</v>
      </c>
      <c r="C5" s="209" t="s">
        <v>5</v>
      </c>
      <c r="D5" s="209"/>
      <c r="E5" s="209"/>
      <c r="F5" s="209"/>
      <c r="G5" s="32" t="s">
        <v>4</v>
      </c>
      <c r="H5" s="209" t="s">
        <v>6</v>
      </c>
      <c r="I5" s="209"/>
      <c r="J5" s="209"/>
      <c r="K5" s="209"/>
    </row>
    <row r="6" spans="1:11" ht="21" x14ac:dyDescent="0.35">
      <c r="A6" s="2"/>
      <c r="B6" s="4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6" t="s">
        <v>7</v>
      </c>
      <c r="H6" s="5" t="s">
        <v>8</v>
      </c>
      <c r="I6" s="5" t="s">
        <v>9</v>
      </c>
      <c r="J6" s="5" t="s">
        <v>10</v>
      </c>
      <c r="K6" s="5" t="s">
        <v>12</v>
      </c>
    </row>
    <row r="7" spans="1:11" ht="21" x14ac:dyDescent="0.35">
      <c r="A7" s="2"/>
      <c r="B7" s="33">
        <v>1</v>
      </c>
      <c r="C7" s="7" t="s">
        <v>40</v>
      </c>
      <c r="D7" s="8" t="s">
        <v>41</v>
      </c>
      <c r="E7" s="7">
        <v>886.49300000000005</v>
      </c>
      <c r="F7" s="9">
        <v>38704940.410000004</v>
      </c>
      <c r="G7" s="33">
        <v>1</v>
      </c>
      <c r="H7" s="7" t="s">
        <v>17</v>
      </c>
      <c r="I7" s="7" t="s">
        <v>18</v>
      </c>
      <c r="J7" s="9">
        <v>77.962500000000006</v>
      </c>
      <c r="K7" s="9">
        <v>28134547.559999999</v>
      </c>
    </row>
    <row r="8" spans="1:11" ht="21" x14ac:dyDescent="0.35">
      <c r="A8" s="2"/>
      <c r="B8" s="33">
        <v>2</v>
      </c>
      <c r="C8" s="7" t="s">
        <v>62</v>
      </c>
      <c r="D8" s="10" t="s">
        <v>63</v>
      </c>
      <c r="E8" s="11">
        <v>744.68375000000003</v>
      </c>
      <c r="F8" s="11">
        <v>45923010.56000001</v>
      </c>
      <c r="G8" s="33">
        <v>2</v>
      </c>
      <c r="H8" s="7" t="s">
        <v>42</v>
      </c>
      <c r="I8" s="7" t="s">
        <v>64</v>
      </c>
      <c r="J8" s="9">
        <v>444.40944000000002</v>
      </c>
      <c r="K8" s="9">
        <v>15411419.150000002</v>
      </c>
    </row>
    <row r="9" spans="1:11" ht="21" x14ac:dyDescent="0.35">
      <c r="A9" s="2"/>
      <c r="B9" s="33">
        <v>3</v>
      </c>
      <c r="C9" s="12" t="s">
        <v>65</v>
      </c>
      <c r="D9" s="13" t="s">
        <v>22</v>
      </c>
      <c r="E9" s="7">
        <v>316.20936</v>
      </c>
      <c r="F9" s="9">
        <v>8587097.7400000002</v>
      </c>
      <c r="G9" s="33">
        <v>3</v>
      </c>
      <c r="H9" s="7" t="s">
        <v>23</v>
      </c>
      <c r="I9" s="7" t="s">
        <v>24</v>
      </c>
      <c r="J9" s="9">
        <v>17.61</v>
      </c>
      <c r="K9" s="9">
        <v>11103105.810000001</v>
      </c>
    </row>
    <row r="10" spans="1:11" ht="21" x14ac:dyDescent="0.35">
      <c r="A10" s="2"/>
      <c r="B10" s="33">
        <v>4</v>
      </c>
      <c r="C10" s="7" t="s">
        <v>19</v>
      </c>
      <c r="D10" s="10" t="s">
        <v>20</v>
      </c>
      <c r="E10" s="11">
        <v>183.898</v>
      </c>
      <c r="F10" s="11">
        <v>5643445.3799999999</v>
      </c>
      <c r="G10" s="33">
        <v>4</v>
      </c>
      <c r="H10" s="14" t="s">
        <v>52</v>
      </c>
      <c r="I10" s="7" t="s">
        <v>15</v>
      </c>
      <c r="J10" s="9">
        <v>131.37820000000002</v>
      </c>
      <c r="K10" s="9">
        <v>10236646.52</v>
      </c>
    </row>
    <row r="11" spans="1:11" ht="21" x14ac:dyDescent="0.35">
      <c r="A11" s="2"/>
      <c r="B11" s="33">
        <v>5</v>
      </c>
      <c r="C11" s="12" t="s">
        <v>31</v>
      </c>
      <c r="D11" s="11" t="s">
        <v>32</v>
      </c>
      <c r="E11" s="11">
        <v>155.59423999999999</v>
      </c>
      <c r="F11" s="11">
        <v>4246241.9300000006</v>
      </c>
      <c r="G11" s="33">
        <v>5</v>
      </c>
      <c r="H11" s="7" t="s">
        <v>53</v>
      </c>
      <c r="I11" s="7" t="s">
        <v>54</v>
      </c>
      <c r="J11" s="9">
        <v>228.58500000000001</v>
      </c>
      <c r="K11" s="9">
        <v>9282097.9199999999</v>
      </c>
    </row>
    <row r="12" spans="1:11" ht="21" x14ac:dyDescent="0.35">
      <c r="A12" s="2"/>
      <c r="B12" s="33">
        <v>6</v>
      </c>
      <c r="C12" s="12" t="s">
        <v>66</v>
      </c>
      <c r="D12" s="11" t="s">
        <v>67</v>
      </c>
      <c r="E12" s="11">
        <v>95.25</v>
      </c>
      <c r="F12" s="11">
        <v>1407806.23</v>
      </c>
      <c r="G12" s="33">
        <v>6</v>
      </c>
      <c r="H12" s="15" t="s">
        <v>55</v>
      </c>
      <c r="I12" s="7" t="s">
        <v>56</v>
      </c>
      <c r="J12" s="9">
        <v>126.17099999999999</v>
      </c>
      <c r="K12" s="9">
        <v>9228927.3499999996</v>
      </c>
    </row>
    <row r="13" spans="1:11" ht="21" x14ac:dyDescent="0.35">
      <c r="A13" s="2"/>
      <c r="B13" s="33">
        <v>7</v>
      </c>
      <c r="C13" s="7" t="s">
        <v>50</v>
      </c>
      <c r="D13" s="7" t="s">
        <v>51</v>
      </c>
      <c r="E13" s="11">
        <v>89.408000000000001</v>
      </c>
      <c r="F13" s="11">
        <v>2406064.3199999998</v>
      </c>
      <c r="G13" s="33">
        <v>7</v>
      </c>
      <c r="H13" s="7" t="s">
        <v>57</v>
      </c>
      <c r="I13" s="7" t="s">
        <v>58</v>
      </c>
      <c r="J13" s="9">
        <v>118.10741</v>
      </c>
      <c r="K13" s="9">
        <v>7727468.3199999994</v>
      </c>
    </row>
    <row r="14" spans="1:11" ht="21" x14ac:dyDescent="0.35">
      <c r="A14" s="2"/>
      <c r="B14" s="33">
        <v>8</v>
      </c>
      <c r="C14" s="7" t="s">
        <v>33</v>
      </c>
      <c r="D14" s="7" t="s">
        <v>34</v>
      </c>
      <c r="E14" s="11">
        <v>52.08</v>
      </c>
      <c r="F14" s="11">
        <v>107179.22</v>
      </c>
      <c r="G14" s="33">
        <v>8</v>
      </c>
      <c r="H14" s="26" t="s">
        <v>47</v>
      </c>
      <c r="I14" s="7" t="s">
        <v>68</v>
      </c>
      <c r="J14" s="9">
        <v>43.067540000000001</v>
      </c>
      <c r="K14" s="9">
        <v>6080762.5</v>
      </c>
    </row>
    <row r="15" spans="1:11" ht="21" x14ac:dyDescent="0.35">
      <c r="A15" s="2"/>
      <c r="B15" s="33">
        <v>9</v>
      </c>
      <c r="C15" s="7" t="s">
        <v>69</v>
      </c>
      <c r="D15" s="7" t="s">
        <v>70</v>
      </c>
      <c r="E15" s="9">
        <v>11.936950000000001</v>
      </c>
      <c r="F15" s="9">
        <v>72227.56</v>
      </c>
      <c r="G15" s="33">
        <v>9</v>
      </c>
      <c r="H15" s="7" t="s">
        <v>27</v>
      </c>
      <c r="I15" s="7" t="s">
        <v>28</v>
      </c>
      <c r="J15" s="9">
        <v>410.95000000000005</v>
      </c>
      <c r="K15" s="9">
        <v>5950678.5700000003</v>
      </c>
    </row>
    <row r="16" spans="1:11" ht="21" x14ac:dyDescent="0.35">
      <c r="A16" s="2"/>
      <c r="B16" s="33">
        <v>10</v>
      </c>
      <c r="C16" s="7" t="s">
        <v>13</v>
      </c>
      <c r="D16" s="7" t="s">
        <v>14</v>
      </c>
      <c r="E16" s="9">
        <v>7.632200000000001</v>
      </c>
      <c r="F16" s="9">
        <v>11793648.710000001</v>
      </c>
      <c r="G16" s="33">
        <v>10</v>
      </c>
      <c r="H16" s="7" t="s">
        <v>71</v>
      </c>
      <c r="I16" s="7" t="s">
        <v>72</v>
      </c>
      <c r="J16" s="9">
        <v>14.41234</v>
      </c>
      <c r="K16" s="9">
        <v>5162886.9400000004</v>
      </c>
    </row>
    <row r="17" spans="1:11" ht="21" x14ac:dyDescent="0.35">
      <c r="A17" s="2"/>
      <c r="B17" s="7"/>
      <c r="C17" s="16" t="s">
        <v>35</v>
      </c>
      <c r="D17" s="16"/>
      <c r="E17" s="17">
        <f>SUM(E7:E16)</f>
        <v>2543.1854999999996</v>
      </c>
      <c r="F17" s="17">
        <f>SUM(F7:F16)</f>
        <v>118891662.06</v>
      </c>
      <c r="G17" s="33"/>
      <c r="H17" s="16" t="s">
        <v>36</v>
      </c>
      <c r="I17" s="16"/>
      <c r="J17" s="18">
        <f>SUM(J7:J16)</f>
        <v>1612.6534300000003</v>
      </c>
      <c r="K17" s="18">
        <f>SUM(K7:K16)</f>
        <v>108318540.63999999</v>
      </c>
    </row>
    <row r="18" spans="1:11" ht="21" x14ac:dyDescent="0.35">
      <c r="A18" s="2"/>
      <c r="B18" s="210" t="s">
        <v>37</v>
      </c>
      <c r="C18" s="210"/>
      <c r="D18" s="210"/>
      <c r="E18" s="9">
        <v>6.3104000000000005</v>
      </c>
      <c r="F18" s="9">
        <v>3065002.41</v>
      </c>
      <c r="G18" s="211" t="s">
        <v>37</v>
      </c>
      <c r="H18" s="212"/>
      <c r="I18" s="212"/>
      <c r="J18" s="19">
        <v>1857.3003699999999</v>
      </c>
      <c r="K18" s="19">
        <v>48344533.190000013</v>
      </c>
    </row>
    <row r="19" spans="1:11" ht="21" x14ac:dyDescent="0.35">
      <c r="A19" s="2"/>
      <c r="B19" s="20"/>
      <c r="C19" s="205" t="s">
        <v>38</v>
      </c>
      <c r="D19" s="206"/>
      <c r="E19" s="17">
        <v>2549.4958999999994</v>
      </c>
      <c r="F19" s="17">
        <v>121956664.47</v>
      </c>
      <c r="G19" s="21"/>
      <c r="H19" s="207" t="s">
        <v>39</v>
      </c>
      <c r="I19" s="207"/>
      <c r="J19" s="22">
        <v>3469.9538000000016</v>
      </c>
      <c r="K19" s="18">
        <v>156663073.82999992</v>
      </c>
    </row>
    <row r="20" spans="1:11" ht="21" x14ac:dyDescent="0.35">
      <c r="A20" s="2" t="s">
        <v>73</v>
      </c>
      <c r="B20" s="2"/>
      <c r="C20" s="2"/>
      <c r="D20" s="2"/>
      <c r="E20" s="2"/>
      <c r="F20" s="2"/>
      <c r="G20" s="2" t="s">
        <v>74</v>
      </c>
      <c r="H20" s="2"/>
      <c r="I20" s="2"/>
      <c r="J20" s="25"/>
      <c r="K20" s="25"/>
    </row>
  </sheetData>
  <mergeCells count="9">
    <mergeCell ref="C19:D19"/>
    <mergeCell ref="H19:I19"/>
    <mergeCell ref="A1:K1"/>
    <mergeCell ref="A2:K2"/>
    <mergeCell ref="A3:K3"/>
    <mergeCell ref="C5:F5"/>
    <mergeCell ref="H5:K5"/>
    <mergeCell ref="B18:D18"/>
    <mergeCell ref="G18:I18"/>
  </mergeCells>
  <pageMargins left="0.17" right="0.28000000000000003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>
      <selection activeCell="I11" sqref="I11"/>
    </sheetView>
  </sheetViews>
  <sheetFormatPr defaultRowHeight="14.25" x14ac:dyDescent="0.2"/>
  <cols>
    <col min="1" max="1" width="6.375" style="162" customWidth="1"/>
    <col min="2" max="2" width="9.625" style="162" customWidth="1"/>
    <col min="3" max="3" width="39.375" style="162" customWidth="1"/>
    <col min="4" max="4" width="15.75" style="162" customWidth="1"/>
    <col min="5" max="5" width="17.375" style="162" customWidth="1"/>
    <col min="6" max="6" width="18.75" style="162" customWidth="1"/>
    <col min="7" max="7" width="8.625" style="162" customWidth="1"/>
    <col min="8" max="243" width="9" style="162"/>
    <col min="244" max="244" width="9.625" style="162" customWidth="1"/>
    <col min="245" max="245" width="45" style="162" customWidth="1"/>
    <col min="246" max="247" width="38.75" style="162" customWidth="1"/>
    <col min="248" max="248" width="3.375" style="162" customWidth="1"/>
    <col min="249" max="250" width="20.625" style="162" customWidth="1"/>
    <col min="251" max="251" width="18" style="162" customWidth="1"/>
    <col min="252" max="253" width="12.875" style="162" customWidth="1"/>
    <col min="254" max="499" width="9" style="162"/>
    <col min="500" max="500" width="9.625" style="162" customWidth="1"/>
    <col min="501" max="501" width="45" style="162" customWidth="1"/>
    <col min="502" max="503" width="38.75" style="162" customWidth="1"/>
    <col min="504" max="504" width="3.375" style="162" customWidth="1"/>
    <col min="505" max="506" width="20.625" style="162" customWidth="1"/>
    <col min="507" max="507" width="18" style="162" customWidth="1"/>
    <col min="508" max="509" width="12.875" style="162" customWidth="1"/>
    <col min="510" max="755" width="9" style="162"/>
    <col min="756" max="756" width="9.625" style="162" customWidth="1"/>
    <col min="757" max="757" width="45" style="162" customWidth="1"/>
    <col min="758" max="759" width="38.75" style="162" customWidth="1"/>
    <col min="760" max="760" width="3.375" style="162" customWidth="1"/>
    <col min="761" max="762" width="20.625" style="162" customWidth="1"/>
    <col min="763" max="763" width="18" style="162" customWidth="1"/>
    <col min="764" max="765" width="12.875" style="162" customWidth="1"/>
    <col min="766" max="1011" width="9" style="162"/>
    <col min="1012" max="1012" width="9.625" style="162" customWidth="1"/>
    <col min="1013" max="1013" width="45" style="162" customWidth="1"/>
    <col min="1014" max="1015" width="38.75" style="162" customWidth="1"/>
    <col min="1016" max="1016" width="3.375" style="162" customWidth="1"/>
    <col min="1017" max="1018" width="20.625" style="162" customWidth="1"/>
    <col min="1019" max="1019" width="18" style="162" customWidth="1"/>
    <col min="1020" max="1021" width="12.875" style="162" customWidth="1"/>
    <col min="1022" max="1267" width="9" style="162"/>
    <col min="1268" max="1268" width="9.625" style="162" customWidth="1"/>
    <col min="1269" max="1269" width="45" style="162" customWidth="1"/>
    <col min="1270" max="1271" width="38.75" style="162" customWidth="1"/>
    <col min="1272" max="1272" width="3.375" style="162" customWidth="1"/>
    <col min="1273" max="1274" width="20.625" style="162" customWidth="1"/>
    <col min="1275" max="1275" width="18" style="162" customWidth="1"/>
    <col min="1276" max="1277" width="12.875" style="162" customWidth="1"/>
    <col min="1278" max="1523" width="9" style="162"/>
    <col min="1524" max="1524" width="9.625" style="162" customWidth="1"/>
    <col min="1525" max="1525" width="45" style="162" customWidth="1"/>
    <col min="1526" max="1527" width="38.75" style="162" customWidth="1"/>
    <col min="1528" max="1528" width="3.375" style="162" customWidth="1"/>
    <col min="1529" max="1530" width="20.625" style="162" customWidth="1"/>
    <col min="1531" max="1531" width="18" style="162" customWidth="1"/>
    <col min="1532" max="1533" width="12.875" style="162" customWidth="1"/>
    <col min="1534" max="1779" width="9" style="162"/>
    <col min="1780" max="1780" width="9.625" style="162" customWidth="1"/>
    <col min="1781" max="1781" width="45" style="162" customWidth="1"/>
    <col min="1782" max="1783" width="38.75" style="162" customWidth="1"/>
    <col min="1784" max="1784" width="3.375" style="162" customWidth="1"/>
    <col min="1785" max="1786" width="20.625" style="162" customWidth="1"/>
    <col min="1787" max="1787" width="18" style="162" customWidth="1"/>
    <col min="1788" max="1789" width="12.875" style="162" customWidth="1"/>
    <col min="1790" max="2035" width="9" style="162"/>
    <col min="2036" max="2036" width="9.625" style="162" customWidth="1"/>
    <col min="2037" max="2037" width="45" style="162" customWidth="1"/>
    <col min="2038" max="2039" width="38.75" style="162" customWidth="1"/>
    <col min="2040" max="2040" width="3.375" style="162" customWidth="1"/>
    <col min="2041" max="2042" width="20.625" style="162" customWidth="1"/>
    <col min="2043" max="2043" width="18" style="162" customWidth="1"/>
    <col min="2044" max="2045" width="12.875" style="162" customWidth="1"/>
    <col min="2046" max="2291" width="9" style="162"/>
    <col min="2292" max="2292" width="9.625" style="162" customWidth="1"/>
    <col min="2293" max="2293" width="45" style="162" customWidth="1"/>
    <col min="2294" max="2295" width="38.75" style="162" customWidth="1"/>
    <col min="2296" max="2296" width="3.375" style="162" customWidth="1"/>
    <col min="2297" max="2298" width="20.625" style="162" customWidth="1"/>
    <col min="2299" max="2299" width="18" style="162" customWidth="1"/>
    <col min="2300" max="2301" width="12.875" style="162" customWidth="1"/>
    <col min="2302" max="2547" width="9" style="162"/>
    <col min="2548" max="2548" width="9.625" style="162" customWidth="1"/>
    <col min="2549" max="2549" width="45" style="162" customWidth="1"/>
    <col min="2550" max="2551" width="38.75" style="162" customWidth="1"/>
    <col min="2552" max="2552" width="3.375" style="162" customWidth="1"/>
    <col min="2553" max="2554" width="20.625" style="162" customWidth="1"/>
    <col min="2555" max="2555" width="18" style="162" customWidth="1"/>
    <col min="2556" max="2557" width="12.875" style="162" customWidth="1"/>
    <col min="2558" max="2803" width="9" style="162"/>
    <col min="2804" max="2804" width="9.625" style="162" customWidth="1"/>
    <col min="2805" max="2805" width="45" style="162" customWidth="1"/>
    <col min="2806" max="2807" width="38.75" style="162" customWidth="1"/>
    <col min="2808" max="2808" width="3.375" style="162" customWidth="1"/>
    <col min="2809" max="2810" width="20.625" style="162" customWidth="1"/>
    <col min="2811" max="2811" width="18" style="162" customWidth="1"/>
    <col min="2812" max="2813" width="12.875" style="162" customWidth="1"/>
    <col min="2814" max="3059" width="9" style="162"/>
    <col min="3060" max="3060" width="9.625" style="162" customWidth="1"/>
    <col min="3061" max="3061" width="45" style="162" customWidth="1"/>
    <col min="3062" max="3063" width="38.75" style="162" customWidth="1"/>
    <col min="3064" max="3064" width="3.375" style="162" customWidth="1"/>
    <col min="3065" max="3066" width="20.625" style="162" customWidth="1"/>
    <col min="3067" max="3067" width="18" style="162" customWidth="1"/>
    <col min="3068" max="3069" width="12.875" style="162" customWidth="1"/>
    <col min="3070" max="3315" width="9" style="162"/>
    <col min="3316" max="3316" width="9.625" style="162" customWidth="1"/>
    <col min="3317" max="3317" width="45" style="162" customWidth="1"/>
    <col min="3318" max="3319" width="38.75" style="162" customWidth="1"/>
    <col min="3320" max="3320" width="3.375" style="162" customWidth="1"/>
    <col min="3321" max="3322" width="20.625" style="162" customWidth="1"/>
    <col min="3323" max="3323" width="18" style="162" customWidth="1"/>
    <col min="3324" max="3325" width="12.875" style="162" customWidth="1"/>
    <col min="3326" max="3571" width="9" style="162"/>
    <col min="3572" max="3572" width="9.625" style="162" customWidth="1"/>
    <col min="3573" max="3573" width="45" style="162" customWidth="1"/>
    <col min="3574" max="3575" width="38.75" style="162" customWidth="1"/>
    <col min="3576" max="3576" width="3.375" style="162" customWidth="1"/>
    <col min="3577" max="3578" width="20.625" style="162" customWidth="1"/>
    <col min="3579" max="3579" width="18" style="162" customWidth="1"/>
    <col min="3580" max="3581" width="12.875" style="162" customWidth="1"/>
    <col min="3582" max="3827" width="9" style="162"/>
    <col min="3828" max="3828" width="9.625" style="162" customWidth="1"/>
    <col min="3829" max="3829" width="45" style="162" customWidth="1"/>
    <col min="3830" max="3831" width="38.75" style="162" customWidth="1"/>
    <col min="3832" max="3832" width="3.375" style="162" customWidth="1"/>
    <col min="3833" max="3834" width="20.625" style="162" customWidth="1"/>
    <col min="3835" max="3835" width="18" style="162" customWidth="1"/>
    <col min="3836" max="3837" width="12.875" style="162" customWidth="1"/>
    <col min="3838" max="4083" width="9" style="162"/>
    <col min="4084" max="4084" width="9.625" style="162" customWidth="1"/>
    <col min="4085" max="4085" width="45" style="162" customWidth="1"/>
    <col min="4086" max="4087" width="38.75" style="162" customWidth="1"/>
    <col min="4088" max="4088" width="3.375" style="162" customWidth="1"/>
    <col min="4089" max="4090" width="20.625" style="162" customWidth="1"/>
    <col min="4091" max="4091" width="18" style="162" customWidth="1"/>
    <col min="4092" max="4093" width="12.875" style="162" customWidth="1"/>
    <col min="4094" max="4339" width="9" style="162"/>
    <col min="4340" max="4340" width="9.625" style="162" customWidth="1"/>
    <col min="4341" max="4341" width="45" style="162" customWidth="1"/>
    <col min="4342" max="4343" width="38.75" style="162" customWidth="1"/>
    <col min="4344" max="4344" width="3.375" style="162" customWidth="1"/>
    <col min="4345" max="4346" width="20.625" style="162" customWidth="1"/>
    <col min="4347" max="4347" width="18" style="162" customWidth="1"/>
    <col min="4348" max="4349" width="12.875" style="162" customWidth="1"/>
    <col min="4350" max="4595" width="9" style="162"/>
    <col min="4596" max="4596" width="9.625" style="162" customWidth="1"/>
    <col min="4597" max="4597" width="45" style="162" customWidth="1"/>
    <col min="4598" max="4599" width="38.75" style="162" customWidth="1"/>
    <col min="4600" max="4600" width="3.375" style="162" customWidth="1"/>
    <col min="4601" max="4602" width="20.625" style="162" customWidth="1"/>
    <col min="4603" max="4603" width="18" style="162" customWidth="1"/>
    <col min="4604" max="4605" width="12.875" style="162" customWidth="1"/>
    <col min="4606" max="4851" width="9" style="162"/>
    <col min="4852" max="4852" width="9.625" style="162" customWidth="1"/>
    <col min="4853" max="4853" width="45" style="162" customWidth="1"/>
    <col min="4854" max="4855" width="38.75" style="162" customWidth="1"/>
    <col min="4856" max="4856" width="3.375" style="162" customWidth="1"/>
    <col min="4857" max="4858" width="20.625" style="162" customWidth="1"/>
    <col min="4859" max="4859" width="18" style="162" customWidth="1"/>
    <col min="4860" max="4861" width="12.875" style="162" customWidth="1"/>
    <col min="4862" max="5107" width="9" style="162"/>
    <col min="5108" max="5108" width="9.625" style="162" customWidth="1"/>
    <col min="5109" max="5109" width="45" style="162" customWidth="1"/>
    <col min="5110" max="5111" width="38.75" style="162" customWidth="1"/>
    <col min="5112" max="5112" width="3.375" style="162" customWidth="1"/>
    <col min="5113" max="5114" width="20.625" style="162" customWidth="1"/>
    <col min="5115" max="5115" width="18" style="162" customWidth="1"/>
    <col min="5116" max="5117" width="12.875" style="162" customWidth="1"/>
    <col min="5118" max="5363" width="9" style="162"/>
    <col min="5364" max="5364" width="9.625" style="162" customWidth="1"/>
    <col min="5365" max="5365" width="45" style="162" customWidth="1"/>
    <col min="5366" max="5367" width="38.75" style="162" customWidth="1"/>
    <col min="5368" max="5368" width="3.375" style="162" customWidth="1"/>
    <col min="5369" max="5370" width="20.625" style="162" customWidth="1"/>
    <col min="5371" max="5371" width="18" style="162" customWidth="1"/>
    <col min="5372" max="5373" width="12.875" style="162" customWidth="1"/>
    <col min="5374" max="5619" width="9" style="162"/>
    <col min="5620" max="5620" width="9.625" style="162" customWidth="1"/>
    <col min="5621" max="5621" width="45" style="162" customWidth="1"/>
    <col min="5622" max="5623" width="38.75" style="162" customWidth="1"/>
    <col min="5624" max="5624" width="3.375" style="162" customWidth="1"/>
    <col min="5625" max="5626" width="20.625" style="162" customWidth="1"/>
    <col min="5627" max="5627" width="18" style="162" customWidth="1"/>
    <col min="5628" max="5629" width="12.875" style="162" customWidth="1"/>
    <col min="5630" max="5875" width="9" style="162"/>
    <col min="5876" max="5876" width="9.625" style="162" customWidth="1"/>
    <col min="5877" max="5877" width="45" style="162" customWidth="1"/>
    <col min="5878" max="5879" width="38.75" style="162" customWidth="1"/>
    <col min="5880" max="5880" width="3.375" style="162" customWidth="1"/>
    <col min="5881" max="5882" width="20.625" style="162" customWidth="1"/>
    <col min="5883" max="5883" width="18" style="162" customWidth="1"/>
    <col min="5884" max="5885" width="12.875" style="162" customWidth="1"/>
    <col min="5886" max="6131" width="9" style="162"/>
    <col min="6132" max="6132" width="9.625" style="162" customWidth="1"/>
    <col min="6133" max="6133" width="45" style="162" customWidth="1"/>
    <col min="6134" max="6135" width="38.75" style="162" customWidth="1"/>
    <col min="6136" max="6136" width="3.375" style="162" customWidth="1"/>
    <col min="6137" max="6138" width="20.625" style="162" customWidth="1"/>
    <col min="6139" max="6139" width="18" style="162" customWidth="1"/>
    <col min="6140" max="6141" width="12.875" style="162" customWidth="1"/>
    <col min="6142" max="6387" width="9" style="162"/>
    <col min="6388" max="6388" width="9.625" style="162" customWidth="1"/>
    <col min="6389" max="6389" width="45" style="162" customWidth="1"/>
    <col min="6390" max="6391" width="38.75" style="162" customWidth="1"/>
    <col min="6392" max="6392" width="3.375" style="162" customWidth="1"/>
    <col min="6393" max="6394" width="20.625" style="162" customWidth="1"/>
    <col min="6395" max="6395" width="18" style="162" customWidth="1"/>
    <col min="6396" max="6397" width="12.875" style="162" customWidth="1"/>
    <col min="6398" max="6643" width="9" style="162"/>
    <col min="6644" max="6644" width="9.625" style="162" customWidth="1"/>
    <col min="6645" max="6645" width="45" style="162" customWidth="1"/>
    <col min="6646" max="6647" width="38.75" style="162" customWidth="1"/>
    <col min="6648" max="6648" width="3.375" style="162" customWidth="1"/>
    <col min="6649" max="6650" width="20.625" style="162" customWidth="1"/>
    <col min="6651" max="6651" width="18" style="162" customWidth="1"/>
    <col min="6652" max="6653" width="12.875" style="162" customWidth="1"/>
    <col min="6654" max="6899" width="9" style="162"/>
    <col min="6900" max="6900" width="9.625" style="162" customWidth="1"/>
    <col min="6901" max="6901" width="45" style="162" customWidth="1"/>
    <col min="6902" max="6903" width="38.75" style="162" customWidth="1"/>
    <col min="6904" max="6904" width="3.375" style="162" customWidth="1"/>
    <col min="6905" max="6906" width="20.625" style="162" customWidth="1"/>
    <col min="6907" max="6907" width="18" style="162" customWidth="1"/>
    <col min="6908" max="6909" width="12.875" style="162" customWidth="1"/>
    <col min="6910" max="7155" width="9" style="162"/>
    <col min="7156" max="7156" width="9.625" style="162" customWidth="1"/>
    <col min="7157" max="7157" width="45" style="162" customWidth="1"/>
    <col min="7158" max="7159" width="38.75" style="162" customWidth="1"/>
    <col min="7160" max="7160" width="3.375" style="162" customWidth="1"/>
    <col min="7161" max="7162" width="20.625" style="162" customWidth="1"/>
    <col min="7163" max="7163" width="18" style="162" customWidth="1"/>
    <col min="7164" max="7165" width="12.875" style="162" customWidth="1"/>
    <col min="7166" max="7411" width="9" style="162"/>
    <col min="7412" max="7412" width="9.625" style="162" customWidth="1"/>
    <col min="7413" max="7413" width="45" style="162" customWidth="1"/>
    <col min="7414" max="7415" width="38.75" style="162" customWidth="1"/>
    <col min="7416" max="7416" width="3.375" style="162" customWidth="1"/>
    <col min="7417" max="7418" width="20.625" style="162" customWidth="1"/>
    <col min="7419" max="7419" width="18" style="162" customWidth="1"/>
    <col min="7420" max="7421" width="12.875" style="162" customWidth="1"/>
    <col min="7422" max="7667" width="9" style="162"/>
    <col min="7668" max="7668" width="9.625" style="162" customWidth="1"/>
    <col min="7669" max="7669" width="45" style="162" customWidth="1"/>
    <col min="7670" max="7671" width="38.75" style="162" customWidth="1"/>
    <col min="7672" max="7672" width="3.375" style="162" customWidth="1"/>
    <col min="7673" max="7674" width="20.625" style="162" customWidth="1"/>
    <col min="7675" max="7675" width="18" style="162" customWidth="1"/>
    <col min="7676" max="7677" width="12.875" style="162" customWidth="1"/>
    <col min="7678" max="7923" width="9" style="162"/>
    <col min="7924" max="7924" width="9.625" style="162" customWidth="1"/>
    <col min="7925" max="7925" width="45" style="162" customWidth="1"/>
    <col min="7926" max="7927" width="38.75" style="162" customWidth="1"/>
    <col min="7928" max="7928" width="3.375" style="162" customWidth="1"/>
    <col min="7929" max="7930" width="20.625" style="162" customWidth="1"/>
    <col min="7931" max="7931" width="18" style="162" customWidth="1"/>
    <col min="7932" max="7933" width="12.875" style="162" customWidth="1"/>
    <col min="7934" max="8179" width="9" style="162"/>
    <col min="8180" max="8180" width="9.625" style="162" customWidth="1"/>
    <col min="8181" max="8181" width="45" style="162" customWidth="1"/>
    <col min="8182" max="8183" width="38.75" style="162" customWidth="1"/>
    <col min="8184" max="8184" width="3.375" style="162" customWidth="1"/>
    <col min="8185" max="8186" width="20.625" style="162" customWidth="1"/>
    <col min="8187" max="8187" width="18" style="162" customWidth="1"/>
    <col min="8188" max="8189" width="12.875" style="162" customWidth="1"/>
    <col min="8190" max="8435" width="9" style="162"/>
    <col min="8436" max="8436" width="9.625" style="162" customWidth="1"/>
    <col min="8437" max="8437" width="45" style="162" customWidth="1"/>
    <col min="8438" max="8439" width="38.75" style="162" customWidth="1"/>
    <col min="8440" max="8440" width="3.375" style="162" customWidth="1"/>
    <col min="8441" max="8442" width="20.625" style="162" customWidth="1"/>
    <col min="8443" max="8443" width="18" style="162" customWidth="1"/>
    <col min="8444" max="8445" width="12.875" style="162" customWidth="1"/>
    <col min="8446" max="8691" width="9" style="162"/>
    <col min="8692" max="8692" width="9.625" style="162" customWidth="1"/>
    <col min="8693" max="8693" width="45" style="162" customWidth="1"/>
    <col min="8694" max="8695" width="38.75" style="162" customWidth="1"/>
    <col min="8696" max="8696" width="3.375" style="162" customWidth="1"/>
    <col min="8697" max="8698" width="20.625" style="162" customWidth="1"/>
    <col min="8699" max="8699" width="18" style="162" customWidth="1"/>
    <col min="8700" max="8701" width="12.875" style="162" customWidth="1"/>
    <col min="8702" max="8947" width="9" style="162"/>
    <col min="8948" max="8948" width="9.625" style="162" customWidth="1"/>
    <col min="8949" max="8949" width="45" style="162" customWidth="1"/>
    <col min="8950" max="8951" width="38.75" style="162" customWidth="1"/>
    <col min="8952" max="8952" width="3.375" style="162" customWidth="1"/>
    <col min="8953" max="8954" width="20.625" style="162" customWidth="1"/>
    <col min="8955" max="8955" width="18" style="162" customWidth="1"/>
    <col min="8956" max="8957" width="12.875" style="162" customWidth="1"/>
    <col min="8958" max="9203" width="9" style="162"/>
    <col min="9204" max="9204" width="9.625" style="162" customWidth="1"/>
    <col min="9205" max="9205" width="45" style="162" customWidth="1"/>
    <col min="9206" max="9207" width="38.75" style="162" customWidth="1"/>
    <col min="9208" max="9208" width="3.375" style="162" customWidth="1"/>
    <col min="9209" max="9210" width="20.625" style="162" customWidth="1"/>
    <col min="9211" max="9211" width="18" style="162" customWidth="1"/>
    <col min="9212" max="9213" width="12.875" style="162" customWidth="1"/>
    <col min="9214" max="9459" width="9" style="162"/>
    <col min="9460" max="9460" width="9.625" style="162" customWidth="1"/>
    <col min="9461" max="9461" width="45" style="162" customWidth="1"/>
    <col min="9462" max="9463" width="38.75" style="162" customWidth="1"/>
    <col min="9464" max="9464" width="3.375" style="162" customWidth="1"/>
    <col min="9465" max="9466" width="20.625" style="162" customWidth="1"/>
    <col min="9467" max="9467" width="18" style="162" customWidth="1"/>
    <col min="9468" max="9469" width="12.875" style="162" customWidth="1"/>
    <col min="9470" max="9715" width="9" style="162"/>
    <col min="9716" max="9716" width="9.625" style="162" customWidth="1"/>
    <col min="9717" max="9717" width="45" style="162" customWidth="1"/>
    <col min="9718" max="9719" width="38.75" style="162" customWidth="1"/>
    <col min="9720" max="9720" width="3.375" style="162" customWidth="1"/>
    <col min="9721" max="9722" width="20.625" style="162" customWidth="1"/>
    <col min="9723" max="9723" width="18" style="162" customWidth="1"/>
    <col min="9724" max="9725" width="12.875" style="162" customWidth="1"/>
    <col min="9726" max="9971" width="9" style="162"/>
    <col min="9972" max="9972" width="9.625" style="162" customWidth="1"/>
    <col min="9973" max="9973" width="45" style="162" customWidth="1"/>
    <col min="9974" max="9975" width="38.75" style="162" customWidth="1"/>
    <col min="9976" max="9976" width="3.375" style="162" customWidth="1"/>
    <col min="9977" max="9978" width="20.625" style="162" customWidth="1"/>
    <col min="9979" max="9979" width="18" style="162" customWidth="1"/>
    <col min="9980" max="9981" width="12.875" style="162" customWidth="1"/>
    <col min="9982" max="10227" width="9" style="162"/>
    <col min="10228" max="10228" width="9.625" style="162" customWidth="1"/>
    <col min="10229" max="10229" width="45" style="162" customWidth="1"/>
    <col min="10230" max="10231" width="38.75" style="162" customWidth="1"/>
    <col min="10232" max="10232" width="3.375" style="162" customWidth="1"/>
    <col min="10233" max="10234" width="20.625" style="162" customWidth="1"/>
    <col min="10235" max="10235" width="18" style="162" customWidth="1"/>
    <col min="10236" max="10237" width="12.875" style="162" customWidth="1"/>
    <col min="10238" max="10483" width="9" style="162"/>
    <col min="10484" max="10484" width="9.625" style="162" customWidth="1"/>
    <col min="10485" max="10485" width="45" style="162" customWidth="1"/>
    <col min="10486" max="10487" width="38.75" style="162" customWidth="1"/>
    <col min="10488" max="10488" width="3.375" style="162" customWidth="1"/>
    <col min="10489" max="10490" width="20.625" style="162" customWidth="1"/>
    <col min="10491" max="10491" width="18" style="162" customWidth="1"/>
    <col min="10492" max="10493" width="12.875" style="162" customWidth="1"/>
    <col min="10494" max="10739" width="9" style="162"/>
    <col min="10740" max="10740" width="9.625" style="162" customWidth="1"/>
    <col min="10741" max="10741" width="45" style="162" customWidth="1"/>
    <col min="10742" max="10743" width="38.75" style="162" customWidth="1"/>
    <col min="10744" max="10744" width="3.375" style="162" customWidth="1"/>
    <col min="10745" max="10746" width="20.625" style="162" customWidth="1"/>
    <col min="10747" max="10747" width="18" style="162" customWidth="1"/>
    <col min="10748" max="10749" width="12.875" style="162" customWidth="1"/>
    <col min="10750" max="10995" width="9" style="162"/>
    <col min="10996" max="10996" width="9.625" style="162" customWidth="1"/>
    <col min="10997" max="10997" width="45" style="162" customWidth="1"/>
    <col min="10998" max="10999" width="38.75" style="162" customWidth="1"/>
    <col min="11000" max="11000" width="3.375" style="162" customWidth="1"/>
    <col min="11001" max="11002" width="20.625" style="162" customWidth="1"/>
    <col min="11003" max="11003" width="18" style="162" customWidth="1"/>
    <col min="11004" max="11005" width="12.875" style="162" customWidth="1"/>
    <col min="11006" max="11251" width="9" style="162"/>
    <col min="11252" max="11252" width="9.625" style="162" customWidth="1"/>
    <col min="11253" max="11253" width="45" style="162" customWidth="1"/>
    <col min="11254" max="11255" width="38.75" style="162" customWidth="1"/>
    <col min="11256" max="11256" width="3.375" style="162" customWidth="1"/>
    <col min="11257" max="11258" width="20.625" style="162" customWidth="1"/>
    <col min="11259" max="11259" width="18" style="162" customWidth="1"/>
    <col min="11260" max="11261" width="12.875" style="162" customWidth="1"/>
    <col min="11262" max="11507" width="9" style="162"/>
    <col min="11508" max="11508" width="9.625" style="162" customWidth="1"/>
    <col min="11509" max="11509" width="45" style="162" customWidth="1"/>
    <col min="11510" max="11511" width="38.75" style="162" customWidth="1"/>
    <col min="11512" max="11512" width="3.375" style="162" customWidth="1"/>
    <col min="11513" max="11514" width="20.625" style="162" customWidth="1"/>
    <col min="11515" max="11515" width="18" style="162" customWidth="1"/>
    <col min="11516" max="11517" width="12.875" style="162" customWidth="1"/>
    <col min="11518" max="11763" width="9" style="162"/>
    <col min="11764" max="11764" width="9.625" style="162" customWidth="1"/>
    <col min="11765" max="11765" width="45" style="162" customWidth="1"/>
    <col min="11766" max="11767" width="38.75" style="162" customWidth="1"/>
    <col min="11768" max="11768" width="3.375" style="162" customWidth="1"/>
    <col min="11769" max="11770" width="20.625" style="162" customWidth="1"/>
    <col min="11771" max="11771" width="18" style="162" customWidth="1"/>
    <col min="11772" max="11773" width="12.875" style="162" customWidth="1"/>
    <col min="11774" max="12019" width="9" style="162"/>
    <col min="12020" max="12020" width="9.625" style="162" customWidth="1"/>
    <col min="12021" max="12021" width="45" style="162" customWidth="1"/>
    <col min="12022" max="12023" width="38.75" style="162" customWidth="1"/>
    <col min="12024" max="12024" width="3.375" style="162" customWidth="1"/>
    <col min="12025" max="12026" width="20.625" style="162" customWidth="1"/>
    <col min="12027" max="12027" width="18" style="162" customWidth="1"/>
    <col min="12028" max="12029" width="12.875" style="162" customWidth="1"/>
    <col min="12030" max="12275" width="9" style="162"/>
    <col min="12276" max="12276" width="9.625" style="162" customWidth="1"/>
    <col min="12277" max="12277" width="45" style="162" customWidth="1"/>
    <col min="12278" max="12279" width="38.75" style="162" customWidth="1"/>
    <col min="12280" max="12280" width="3.375" style="162" customWidth="1"/>
    <col min="12281" max="12282" width="20.625" style="162" customWidth="1"/>
    <col min="12283" max="12283" width="18" style="162" customWidth="1"/>
    <col min="12284" max="12285" width="12.875" style="162" customWidth="1"/>
    <col min="12286" max="12531" width="9" style="162"/>
    <col min="12532" max="12532" width="9.625" style="162" customWidth="1"/>
    <col min="12533" max="12533" width="45" style="162" customWidth="1"/>
    <col min="12534" max="12535" width="38.75" style="162" customWidth="1"/>
    <col min="12536" max="12536" width="3.375" style="162" customWidth="1"/>
    <col min="12537" max="12538" width="20.625" style="162" customWidth="1"/>
    <col min="12539" max="12539" width="18" style="162" customWidth="1"/>
    <col min="12540" max="12541" width="12.875" style="162" customWidth="1"/>
    <col min="12542" max="12787" width="9" style="162"/>
    <col min="12788" max="12788" width="9.625" style="162" customWidth="1"/>
    <col min="12789" max="12789" width="45" style="162" customWidth="1"/>
    <col min="12790" max="12791" width="38.75" style="162" customWidth="1"/>
    <col min="12792" max="12792" width="3.375" style="162" customWidth="1"/>
    <col min="12793" max="12794" width="20.625" style="162" customWidth="1"/>
    <col min="12795" max="12795" width="18" style="162" customWidth="1"/>
    <col min="12796" max="12797" width="12.875" style="162" customWidth="1"/>
    <col min="12798" max="13043" width="9" style="162"/>
    <col min="13044" max="13044" width="9.625" style="162" customWidth="1"/>
    <col min="13045" max="13045" width="45" style="162" customWidth="1"/>
    <col min="13046" max="13047" width="38.75" style="162" customWidth="1"/>
    <col min="13048" max="13048" width="3.375" style="162" customWidth="1"/>
    <col min="13049" max="13050" width="20.625" style="162" customWidth="1"/>
    <col min="13051" max="13051" width="18" style="162" customWidth="1"/>
    <col min="13052" max="13053" width="12.875" style="162" customWidth="1"/>
    <col min="13054" max="13299" width="9" style="162"/>
    <col min="13300" max="13300" width="9.625" style="162" customWidth="1"/>
    <col min="13301" max="13301" width="45" style="162" customWidth="1"/>
    <col min="13302" max="13303" width="38.75" style="162" customWidth="1"/>
    <col min="13304" max="13304" width="3.375" style="162" customWidth="1"/>
    <col min="13305" max="13306" width="20.625" style="162" customWidth="1"/>
    <col min="13307" max="13307" width="18" style="162" customWidth="1"/>
    <col min="13308" max="13309" width="12.875" style="162" customWidth="1"/>
    <col min="13310" max="13555" width="9" style="162"/>
    <col min="13556" max="13556" width="9.625" style="162" customWidth="1"/>
    <col min="13557" max="13557" width="45" style="162" customWidth="1"/>
    <col min="13558" max="13559" width="38.75" style="162" customWidth="1"/>
    <col min="13560" max="13560" width="3.375" style="162" customWidth="1"/>
    <col min="13561" max="13562" width="20.625" style="162" customWidth="1"/>
    <col min="13563" max="13563" width="18" style="162" customWidth="1"/>
    <col min="13564" max="13565" width="12.875" style="162" customWidth="1"/>
    <col min="13566" max="13811" width="9" style="162"/>
    <col min="13812" max="13812" width="9.625" style="162" customWidth="1"/>
    <col min="13813" max="13813" width="45" style="162" customWidth="1"/>
    <col min="13814" max="13815" width="38.75" style="162" customWidth="1"/>
    <col min="13816" max="13816" width="3.375" style="162" customWidth="1"/>
    <col min="13817" max="13818" width="20.625" style="162" customWidth="1"/>
    <col min="13819" max="13819" width="18" style="162" customWidth="1"/>
    <col min="13820" max="13821" width="12.875" style="162" customWidth="1"/>
    <col min="13822" max="14067" width="9" style="162"/>
    <col min="14068" max="14068" width="9.625" style="162" customWidth="1"/>
    <col min="14069" max="14069" width="45" style="162" customWidth="1"/>
    <col min="14070" max="14071" width="38.75" style="162" customWidth="1"/>
    <col min="14072" max="14072" width="3.375" style="162" customWidth="1"/>
    <col min="14073" max="14074" width="20.625" style="162" customWidth="1"/>
    <col min="14075" max="14075" width="18" style="162" customWidth="1"/>
    <col min="14076" max="14077" width="12.875" style="162" customWidth="1"/>
    <col min="14078" max="14323" width="9" style="162"/>
    <col min="14324" max="14324" width="9.625" style="162" customWidth="1"/>
    <col min="14325" max="14325" width="45" style="162" customWidth="1"/>
    <col min="14326" max="14327" width="38.75" style="162" customWidth="1"/>
    <col min="14328" max="14328" width="3.375" style="162" customWidth="1"/>
    <col min="14329" max="14330" width="20.625" style="162" customWidth="1"/>
    <col min="14331" max="14331" width="18" style="162" customWidth="1"/>
    <col min="14332" max="14333" width="12.875" style="162" customWidth="1"/>
    <col min="14334" max="14579" width="9" style="162"/>
    <col min="14580" max="14580" width="9.625" style="162" customWidth="1"/>
    <col min="14581" max="14581" width="45" style="162" customWidth="1"/>
    <col min="14582" max="14583" width="38.75" style="162" customWidth="1"/>
    <col min="14584" max="14584" width="3.375" style="162" customWidth="1"/>
    <col min="14585" max="14586" width="20.625" style="162" customWidth="1"/>
    <col min="14587" max="14587" width="18" style="162" customWidth="1"/>
    <col min="14588" max="14589" width="12.875" style="162" customWidth="1"/>
    <col min="14590" max="14835" width="9" style="162"/>
    <col min="14836" max="14836" width="9.625" style="162" customWidth="1"/>
    <col min="14837" max="14837" width="45" style="162" customWidth="1"/>
    <col min="14838" max="14839" width="38.75" style="162" customWidth="1"/>
    <col min="14840" max="14840" width="3.375" style="162" customWidth="1"/>
    <col min="14841" max="14842" width="20.625" style="162" customWidth="1"/>
    <col min="14843" max="14843" width="18" style="162" customWidth="1"/>
    <col min="14844" max="14845" width="12.875" style="162" customWidth="1"/>
    <col min="14846" max="15091" width="9" style="162"/>
    <col min="15092" max="15092" width="9.625" style="162" customWidth="1"/>
    <col min="15093" max="15093" width="45" style="162" customWidth="1"/>
    <col min="15094" max="15095" width="38.75" style="162" customWidth="1"/>
    <col min="15096" max="15096" width="3.375" style="162" customWidth="1"/>
    <col min="15097" max="15098" width="20.625" style="162" customWidth="1"/>
    <col min="15099" max="15099" width="18" style="162" customWidth="1"/>
    <col min="15100" max="15101" width="12.875" style="162" customWidth="1"/>
    <col min="15102" max="15347" width="9" style="162"/>
    <col min="15348" max="15348" width="9.625" style="162" customWidth="1"/>
    <col min="15349" max="15349" width="45" style="162" customWidth="1"/>
    <col min="15350" max="15351" width="38.75" style="162" customWidth="1"/>
    <col min="15352" max="15352" width="3.375" style="162" customWidth="1"/>
    <col min="15353" max="15354" width="20.625" style="162" customWidth="1"/>
    <col min="15355" max="15355" width="18" style="162" customWidth="1"/>
    <col min="15356" max="15357" width="12.875" style="162" customWidth="1"/>
    <col min="15358" max="15603" width="9" style="162"/>
    <col min="15604" max="15604" width="9.625" style="162" customWidth="1"/>
    <col min="15605" max="15605" width="45" style="162" customWidth="1"/>
    <col min="15606" max="15607" width="38.75" style="162" customWidth="1"/>
    <col min="15608" max="15608" width="3.375" style="162" customWidth="1"/>
    <col min="15609" max="15610" width="20.625" style="162" customWidth="1"/>
    <col min="15611" max="15611" width="18" style="162" customWidth="1"/>
    <col min="15612" max="15613" width="12.875" style="162" customWidth="1"/>
    <col min="15614" max="15859" width="9" style="162"/>
    <col min="15860" max="15860" width="9.625" style="162" customWidth="1"/>
    <col min="15861" max="15861" width="45" style="162" customWidth="1"/>
    <col min="15862" max="15863" width="38.75" style="162" customWidth="1"/>
    <col min="15864" max="15864" width="3.375" style="162" customWidth="1"/>
    <col min="15865" max="15866" width="20.625" style="162" customWidth="1"/>
    <col min="15867" max="15867" width="18" style="162" customWidth="1"/>
    <col min="15868" max="15869" width="12.875" style="162" customWidth="1"/>
    <col min="15870" max="16115" width="9" style="162"/>
    <col min="16116" max="16116" width="9.625" style="162" customWidth="1"/>
    <col min="16117" max="16117" width="45" style="162" customWidth="1"/>
    <col min="16118" max="16119" width="38.75" style="162" customWidth="1"/>
    <col min="16120" max="16120" width="3.375" style="162" customWidth="1"/>
    <col min="16121" max="16122" width="20.625" style="162" customWidth="1"/>
    <col min="16123" max="16123" width="18" style="162" customWidth="1"/>
    <col min="16124" max="16125" width="12.875" style="162" customWidth="1"/>
    <col min="16126" max="16384" width="9" style="162"/>
  </cols>
  <sheetData>
    <row r="1" spans="1:7" s="128" customFormat="1" ht="22.5" customHeight="1" x14ac:dyDescent="0.35">
      <c r="A1" s="216"/>
      <c r="B1" s="216"/>
      <c r="C1" s="216"/>
      <c r="D1" s="216"/>
      <c r="E1" s="216"/>
      <c r="F1" s="216"/>
    </row>
    <row r="2" spans="1:7" s="128" customFormat="1" ht="22.5" customHeight="1" x14ac:dyDescent="0.35">
      <c r="A2" s="217" t="s">
        <v>138</v>
      </c>
      <c r="B2" s="217"/>
      <c r="C2" s="217"/>
      <c r="D2" s="217"/>
      <c r="E2" s="217"/>
      <c r="F2" s="217"/>
    </row>
    <row r="3" spans="1:7" s="128" customFormat="1" ht="27" customHeight="1" x14ac:dyDescent="0.35">
      <c r="A3" s="218" t="s">
        <v>0</v>
      </c>
      <c r="B3" s="218"/>
      <c r="C3" s="218"/>
      <c r="D3" s="218"/>
      <c r="E3" s="218"/>
      <c r="F3" s="218"/>
    </row>
    <row r="4" spans="1:7" s="128" customFormat="1" ht="30" customHeight="1" x14ac:dyDescent="0.35">
      <c r="A4" s="129" t="s">
        <v>4</v>
      </c>
      <c r="B4" s="129" t="s">
        <v>9</v>
      </c>
      <c r="C4" s="129" t="s">
        <v>8</v>
      </c>
      <c r="D4" s="129" t="s">
        <v>10</v>
      </c>
      <c r="E4" s="129" t="s">
        <v>116</v>
      </c>
      <c r="F4" s="129" t="s">
        <v>139</v>
      </c>
      <c r="G4" s="130"/>
    </row>
    <row r="5" spans="1:7" s="138" customFormat="1" ht="46.5" x14ac:dyDescent="0.2">
      <c r="A5" s="131">
        <v>1</v>
      </c>
      <c r="B5" s="132" t="s">
        <v>140</v>
      </c>
      <c r="C5" s="133" t="s">
        <v>141</v>
      </c>
      <c r="D5" s="134">
        <v>13.290906000000001</v>
      </c>
      <c r="E5" s="135">
        <v>757.98079726999993</v>
      </c>
      <c r="F5" s="136">
        <v>0</v>
      </c>
      <c r="G5" s="137"/>
    </row>
    <row r="6" spans="1:7" s="141" customFormat="1" ht="23.25" x14ac:dyDescent="0.2">
      <c r="A6" s="131">
        <v>2</v>
      </c>
      <c r="B6" s="132" t="s">
        <v>142</v>
      </c>
      <c r="C6" s="139" t="s">
        <v>143</v>
      </c>
      <c r="D6" s="134">
        <v>190145.69500000001</v>
      </c>
      <c r="E6" s="135">
        <v>540.90143942000009</v>
      </c>
      <c r="F6" s="135">
        <v>0</v>
      </c>
      <c r="G6" s="140"/>
    </row>
    <row r="7" spans="1:7" s="138" customFormat="1" ht="23.25" x14ac:dyDescent="0.2">
      <c r="A7" s="131">
        <v>3</v>
      </c>
      <c r="B7" s="132" t="s">
        <v>144</v>
      </c>
      <c r="C7" s="142" t="s">
        <v>88</v>
      </c>
      <c r="D7" s="134">
        <v>1.2E-2</v>
      </c>
      <c r="E7" s="135">
        <v>357.73659686000002</v>
      </c>
      <c r="F7" s="135">
        <v>25.041561780000002</v>
      </c>
      <c r="G7" s="137"/>
    </row>
    <row r="8" spans="1:7" s="143" customFormat="1" ht="23.25" customHeight="1" x14ac:dyDescent="0.2">
      <c r="A8" s="131">
        <v>4</v>
      </c>
      <c r="B8" s="132" t="s">
        <v>145</v>
      </c>
      <c r="C8" s="142" t="s">
        <v>146</v>
      </c>
      <c r="D8" s="134">
        <v>924.94</v>
      </c>
      <c r="E8" s="135">
        <v>142.86091285999998</v>
      </c>
      <c r="F8" s="135">
        <v>4.54938632</v>
      </c>
      <c r="G8" s="140"/>
    </row>
    <row r="9" spans="1:7" s="143" customFormat="1" ht="23.25" x14ac:dyDescent="0.2">
      <c r="A9" s="131">
        <v>5</v>
      </c>
      <c r="B9" s="131" t="s">
        <v>147</v>
      </c>
      <c r="C9" s="144" t="s">
        <v>148</v>
      </c>
      <c r="D9" s="134">
        <v>5946.7</v>
      </c>
      <c r="E9" s="135">
        <v>86.488105510000011</v>
      </c>
      <c r="F9" s="135">
        <v>0</v>
      </c>
      <c r="G9" s="140"/>
    </row>
    <row r="10" spans="1:7" s="143" customFormat="1" ht="23.25" x14ac:dyDescent="0.2">
      <c r="A10" s="131">
        <v>6</v>
      </c>
      <c r="B10" s="131" t="s">
        <v>149</v>
      </c>
      <c r="C10" s="144" t="s">
        <v>150</v>
      </c>
      <c r="D10" s="134">
        <v>7711.9</v>
      </c>
      <c r="E10" s="135">
        <v>52.296055520000003</v>
      </c>
      <c r="F10" s="135">
        <v>0</v>
      </c>
      <c r="G10" s="140"/>
    </row>
    <row r="11" spans="1:7" s="143" customFormat="1" ht="23.25" x14ac:dyDescent="0.2">
      <c r="A11" s="131">
        <v>7</v>
      </c>
      <c r="B11" s="132">
        <v>8544</v>
      </c>
      <c r="C11" s="145" t="s">
        <v>151</v>
      </c>
      <c r="D11" s="134">
        <v>20.855499999999999</v>
      </c>
      <c r="E11" s="135">
        <v>32.845931159999999</v>
      </c>
      <c r="F11" s="135">
        <v>1.5824024800000001</v>
      </c>
      <c r="G11" s="140"/>
    </row>
    <row r="12" spans="1:7" s="143" customFormat="1" ht="23.25" x14ac:dyDescent="0.2">
      <c r="A12" s="131">
        <v>8</v>
      </c>
      <c r="B12" s="131">
        <v>2101</v>
      </c>
      <c r="C12" s="144" t="s">
        <v>152</v>
      </c>
      <c r="D12" s="134">
        <v>265.65600000000001</v>
      </c>
      <c r="E12" s="135">
        <v>30.529045170000003</v>
      </c>
      <c r="F12" s="135">
        <v>2.1753413900000003</v>
      </c>
      <c r="G12" s="140"/>
    </row>
    <row r="13" spans="1:7" s="143" customFormat="1" ht="23.25" x14ac:dyDescent="0.2">
      <c r="A13" s="131">
        <v>9</v>
      </c>
      <c r="B13" s="131" t="s">
        <v>153</v>
      </c>
      <c r="C13" s="146" t="s">
        <v>154</v>
      </c>
      <c r="D13" s="134">
        <v>0.46100000000000002</v>
      </c>
      <c r="E13" s="135">
        <v>14.390333380000001</v>
      </c>
      <c r="F13" s="135">
        <v>0</v>
      </c>
      <c r="G13" s="140"/>
    </row>
    <row r="14" spans="1:7" s="143" customFormat="1" ht="23.25" x14ac:dyDescent="0.2">
      <c r="A14" s="131">
        <v>10</v>
      </c>
      <c r="B14" s="132" t="s">
        <v>155</v>
      </c>
      <c r="C14" s="147" t="s">
        <v>156</v>
      </c>
      <c r="D14" s="134">
        <v>589.80399999999997</v>
      </c>
      <c r="E14" s="135">
        <v>14.291001679999999</v>
      </c>
      <c r="F14" s="135">
        <v>0</v>
      </c>
      <c r="G14" s="140"/>
    </row>
    <row r="15" spans="1:7" s="143" customFormat="1" ht="23.25" x14ac:dyDescent="0.2">
      <c r="A15" s="219" t="s">
        <v>94</v>
      </c>
      <c r="B15" s="220"/>
      <c r="C15" s="221"/>
      <c r="D15" s="148">
        <f>SUM(D5:D14)</f>
        <v>205619.31440600002</v>
      </c>
      <c r="E15" s="149">
        <f>SUM(E5:E14)</f>
        <v>2030.3202188299995</v>
      </c>
      <c r="F15" s="149">
        <f>SUM(F5:F14)</f>
        <v>33.348691970000004</v>
      </c>
      <c r="G15" s="150"/>
    </row>
    <row r="16" spans="1:7" s="143" customFormat="1" ht="24" thickBot="1" x14ac:dyDescent="0.25">
      <c r="A16" s="222" t="s">
        <v>157</v>
      </c>
      <c r="B16" s="223"/>
      <c r="C16" s="224"/>
      <c r="D16" s="151">
        <f>D17-D15</f>
        <v>2679.6796539999777</v>
      </c>
      <c r="E16" s="151">
        <f>E17-E15</f>
        <v>65.247838470000488</v>
      </c>
      <c r="F16" s="151">
        <f>F17-F15</f>
        <v>0.54343089999998995</v>
      </c>
      <c r="G16" s="150"/>
    </row>
    <row r="17" spans="1:7" s="128" customFormat="1" ht="24" thickBot="1" x14ac:dyDescent="0.4">
      <c r="A17" s="213" t="s">
        <v>39</v>
      </c>
      <c r="B17" s="214"/>
      <c r="C17" s="215"/>
      <c r="D17" s="152">
        <f>208298994.06/1000</f>
        <v>208298.99406</v>
      </c>
      <c r="E17" s="153">
        <f>2095568057.3/1000000</f>
        <v>2095.5680573</v>
      </c>
      <c r="F17" s="153">
        <f>33892122.87/1000000</f>
        <v>33.892122869999994</v>
      </c>
      <c r="G17" s="130"/>
    </row>
    <row r="18" spans="1:7" s="128" customFormat="1" ht="27" customHeight="1" thickTop="1" x14ac:dyDescent="0.35">
      <c r="A18" s="154" t="s">
        <v>158</v>
      </c>
      <c r="B18" s="155"/>
      <c r="D18" s="156"/>
      <c r="E18" s="157"/>
      <c r="F18" s="157"/>
      <c r="G18" s="130"/>
    </row>
    <row r="19" spans="1:7" s="143" customFormat="1" ht="23.25" customHeight="1" x14ac:dyDescent="0.2">
      <c r="D19" s="158"/>
      <c r="E19" s="158"/>
      <c r="F19" s="158"/>
      <c r="G19" s="150"/>
    </row>
    <row r="20" spans="1:7" s="143" customFormat="1" ht="23.25" x14ac:dyDescent="0.2">
      <c r="A20" s="143" t="s">
        <v>159</v>
      </c>
      <c r="D20" s="159"/>
      <c r="E20" s="159"/>
      <c r="F20" s="159"/>
      <c r="G20" s="150"/>
    </row>
    <row r="21" spans="1:7" s="128" customFormat="1" ht="14.25" customHeight="1" x14ac:dyDescent="0.35">
      <c r="A21" s="155"/>
      <c r="B21" s="155"/>
      <c r="D21" s="160"/>
      <c r="E21" s="160"/>
      <c r="F21" s="160"/>
    </row>
    <row r="22" spans="1:7" s="128" customFormat="1" ht="14.25" customHeight="1" x14ac:dyDescent="0.35">
      <c r="A22" s="155"/>
      <c r="B22" s="155"/>
      <c r="D22" s="160"/>
      <c r="E22" s="160"/>
      <c r="F22" s="160"/>
    </row>
    <row r="23" spans="1:7" s="128" customFormat="1" ht="14.25" customHeight="1" x14ac:dyDescent="0.35">
      <c r="A23" s="155"/>
      <c r="B23" s="155"/>
      <c r="D23" s="160"/>
      <c r="E23" s="161"/>
      <c r="F23" s="161"/>
    </row>
    <row r="24" spans="1:7" s="128" customFormat="1" ht="18" customHeight="1" x14ac:dyDescent="0.35">
      <c r="A24" s="155"/>
      <c r="B24" s="155"/>
    </row>
    <row r="25" spans="1:7" s="128" customFormat="1" ht="17.25" customHeight="1" x14ac:dyDescent="0.35">
      <c r="A25" s="155"/>
      <c r="B25" s="155"/>
    </row>
    <row r="26" spans="1:7" s="128" customFormat="1" ht="18.75" customHeight="1" x14ac:dyDescent="0.35">
      <c r="A26" s="155"/>
      <c r="B26" s="155"/>
    </row>
    <row r="27" spans="1:7" s="128" customFormat="1" ht="23.25" x14ac:dyDescent="0.35">
      <c r="A27" s="155"/>
      <c r="B27" s="155"/>
    </row>
    <row r="28" spans="1:7" s="128" customFormat="1" ht="23.25" x14ac:dyDescent="0.35">
      <c r="A28" s="155"/>
      <c r="B28" s="155"/>
    </row>
    <row r="29" spans="1:7" s="128" customFormat="1" ht="23.25" x14ac:dyDescent="0.35">
      <c r="A29" s="155"/>
      <c r="B29" s="155"/>
    </row>
    <row r="30" spans="1:7" s="128" customFormat="1" ht="23.25" x14ac:dyDescent="0.35">
      <c r="A30" s="155"/>
      <c r="B30" s="155"/>
    </row>
    <row r="31" spans="1:7" s="128" customFormat="1" ht="23.25" x14ac:dyDescent="0.35">
      <c r="A31" s="155"/>
      <c r="B31" s="155"/>
    </row>
    <row r="32" spans="1:7" s="128" customFormat="1" ht="23.25" x14ac:dyDescent="0.35">
      <c r="A32" s="155"/>
      <c r="B32" s="155"/>
    </row>
    <row r="33" spans="1:2" s="128" customFormat="1" ht="23.25" x14ac:dyDescent="0.35">
      <c r="A33" s="155"/>
      <c r="B33" s="155"/>
    </row>
    <row r="34" spans="1:2" s="128" customFormat="1" ht="23.25" x14ac:dyDescent="0.35">
      <c r="A34" s="155"/>
      <c r="B34" s="155"/>
    </row>
    <row r="35" spans="1:2" s="128" customFormat="1" ht="23.25" x14ac:dyDescent="0.35">
      <c r="A35" s="155"/>
      <c r="B35" s="155"/>
    </row>
    <row r="36" spans="1:2" s="128" customFormat="1" ht="23.25" x14ac:dyDescent="0.35">
      <c r="A36" s="155"/>
      <c r="B36" s="155"/>
    </row>
    <row r="58" ht="21" customHeight="1" x14ac:dyDescent="0.2"/>
    <row r="59" ht="21" customHeight="1" x14ac:dyDescent="0.2"/>
    <row r="60" ht="21" customHeight="1" x14ac:dyDescent="0.2"/>
    <row r="61" ht="32.2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17.25" customHeight="1" x14ac:dyDescent="0.2"/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workbookViewId="0">
      <selection activeCell="I14" sqref="I14"/>
    </sheetView>
  </sheetViews>
  <sheetFormatPr defaultRowHeight="14.25" x14ac:dyDescent="0.2"/>
  <cols>
    <col min="1" max="1" width="7.75" style="189" customWidth="1"/>
    <col min="2" max="2" width="9.625" style="189" customWidth="1"/>
    <col min="3" max="3" width="39.625" style="189" customWidth="1"/>
    <col min="4" max="4" width="15.25" style="189" customWidth="1"/>
    <col min="5" max="5" width="17.75" style="189" customWidth="1"/>
    <col min="6" max="6" width="16.125" style="188" customWidth="1"/>
    <col min="7" max="7" width="9.125" style="188" customWidth="1"/>
    <col min="8" max="8" width="9" style="189"/>
    <col min="9" max="9" width="8.875" style="189" bestFit="1" customWidth="1"/>
    <col min="10" max="237" width="9" style="189"/>
    <col min="238" max="238" width="9.625" style="189" customWidth="1"/>
    <col min="239" max="239" width="45" style="189" customWidth="1"/>
    <col min="240" max="241" width="38.75" style="189" customWidth="1"/>
    <col min="242" max="242" width="3.375" style="189" customWidth="1"/>
    <col min="243" max="244" width="20.625" style="189" customWidth="1"/>
    <col min="245" max="245" width="18" style="189" customWidth="1"/>
    <col min="246" max="247" width="12.875" style="189" customWidth="1"/>
    <col min="248" max="493" width="9" style="189"/>
    <col min="494" max="494" width="9.625" style="189" customWidth="1"/>
    <col min="495" max="495" width="45" style="189" customWidth="1"/>
    <col min="496" max="497" width="38.75" style="189" customWidth="1"/>
    <col min="498" max="498" width="3.375" style="189" customWidth="1"/>
    <col min="499" max="500" width="20.625" style="189" customWidth="1"/>
    <col min="501" max="501" width="18" style="189" customWidth="1"/>
    <col min="502" max="503" width="12.875" style="189" customWidth="1"/>
    <col min="504" max="749" width="9" style="189"/>
    <col min="750" max="750" width="9.625" style="189" customWidth="1"/>
    <col min="751" max="751" width="45" style="189" customWidth="1"/>
    <col min="752" max="753" width="38.75" style="189" customWidth="1"/>
    <col min="754" max="754" width="3.375" style="189" customWidth="1"/>
    <col min="755" max="756" width="20.625" style="189" customWidth="1"/>
    <col min="757" max="757" width="18" style="189" customWidth="1"/>
    <col min="758" max="759" width="12.875" style="189" customWidth="1"/>
    <col min="760" max="1005" width="9" style="189"/>
    <col min="1006" max="1006" width="9.625" style="189" customWidth="1"/>
    <col min="1007" max="1007" width="45" style="189" customWidth="1"/>
    <col min="1008" max="1009" width="38.75" style="189" customWidth="1"/>
    <col min="1010" max="1010" width="3.375" style="189" customWidth="1"/>
    <col min="1011" max="1012" width="20.625" style="189" customWidth="1"/>
    <col min="1013" max="1013" width="18" style="189" customWidth="1"/>
    <col min="1014" max="1015" width="12.875" style="189" customWidth="1"/>
    <col min="1016" max="1261" width="9" style="189"/>
    <col min="1262" max="1262" width="9.625" style="189" customWidth="1"/>
    <col min="1263" max="1263" width="45" style="189" customWidth="1"/>
    <col min="1264" max="1265" width="38.75" style="189" customWidth="1"/>
    <col min="1266" max="1266" width="3.375" style="189" customWidth="1"/>
    <col min="1267" max="1268" width="20.625" style="189" customWidth="1"/>
    <col min="1269" max="1269" width="18" style="189" customWidth="1"/>
    <col min="1270" max="1271" width="12.875" style="189" customWidth="1"/>
    <col min="1272" max="1517" width="9" style="189"/>
    <col min="1518" max="1518" width="9.625" style="189" customWidth="1"/>
    <col min="1519" max="1519" width="45" style="189" customWidth="1"/>
    <col min="1520" max="1521" width="38.75" style="189" customWidth="1"/>
    <col min="1522" max="1522" width="3.375" style="189" customWidth="1"/>
    <col min="1523" max="1524" width="20.625" style="189" customWidth="1"/>
    <col min="1525" max="1525" width="18" style="189" customWidth="1"/>
    <col min="1526" max="1527" width="12.875" style="189" customWidth="1"/>
    <col min="1528" max="1773" width="9" style="189"/>
    <col min="1774" max="1774" width="9.625" style="189" customWidth="1"/>
    <col min="1775" max="1775" width="45" style="189" customWidth="1"/>
    <col min="1776" max="1777" width="38.75" style="189" customWidth="1"/>
    <col min="1778" max="1778" width="3.375" style="189" customWidth="1"/>
    <col min="1779" max="1780" width="20.625" style="189" customWidth="1"/>
    <col min="1781" max="1781" width="18" style="189" customWidth="1"/>
    <col min="1782" max="1783" width="12.875" style="189" customWidth="1"/>
    <col min="1784" max="2029" width="9" style="189"/>
    <col min="2030" max="2030" width="9.625" style="189" customWidth="1"/>
    <col min="2031" max="2031" width="45" style="189" customWidth="1"/>
    <col min="2032" max="2033" width="38.75" style="189" customWidth="1"/>
    <col min="2034" max="2034" width="3.375" style="189" customWidth="1"/>
    <col min="2035" max="2036" width="20.625" style="189" customWidth="1"/>
    <col min="2037" max="2037" width="18" style="189" customWidth="1"/>
    <col min="2038" max="2039" width="12.875" style="189" customWidth="1"/>
    <col min="2040" max="2285" width="9" style="189"/>
    <col min="2286" max="2286" width="9.625" style="189" customWidth="1"/>
    <col min="2287" max="2287" width="45" style="189" customWidth="1"/>
    <col min="2288" max="2289" width="38.75" style="189" customWidth="1"/>
    <col min="2290" max="2290" width="3.375" style="189" customWidth="1"/>
    <col min="2291" max="2292" width="20.625" style="189" customWidth="1"/>
    <col min="2293" max="2293" width="18" style="189" customWidth="1"/>
    <col min="2294" max="2295" width="12.875" style="189" customWidth="1"/>
    <col min="2296" max="2541" width="9" style="189"/>
    <col min="2542" max="2542" width="9.625" style="189" customWidth="1"/>
    <col min="2543" max="2543" width="45" style="189" customWidth="1"/>
    <col min="2544" max="2545" width="38.75" style="189" customWidth="1"/>
    <col min="2546" max="2546" width="3.375" style="189" customWidth="1"/>
    <col min="2547" max="2548" width="20.625" style="189" customWidth="1"/>
    <col min="2549" max="2549" width="18" style="189" customWidth="1"/>
    <col min="2550" max="2551" width="12.875" style="189" customWidth="1"/>
    <col min="2552" max="2797" width="9" style="189"/>
    <col min="2798" max="2798" width="9.625" style="189" customWidth="1"/>
    <col min="2799" max="2799" width="45" style="189" customWidth="1"/>
    <col min="2800" max="2801" width="38.75" style="189" customWidth="1"/>
    <col min="2802" max="2802" width="3.375" style="189" customWidth="1"/>
    <col min="2803" max="2804" width="20.625" style="189" customWidth="1"/>
    <col min="2805" max="2805" width="18" style="189" customWidth="1"/>
    <col min="2806" max="2807" width="12.875" style="189" customWidth="1"/>
    <col min="2808" max="3053" width="9" style="189"/>
    <col min="3054" max="3054" width="9.625" style="189" customWidth="1"/>
    <col min="3055" max="3055" width="45" style="189" customWidth="1"/>
    <col min="3056" max="3057" width="38.75" style="189" customWidth="1"/>
    <col min="3058" max="3058" width="3.375" style="189" customWidth="1"/>
    <col min="3059" max="3060" width="20.625" style="189" customWidth="1"/>
    <col min="3061" max="3061" width="18" style="189" customWidth="1"/>
    <col min="3062" max="3063" width="12.875" style="189" customWidth="1"/>
    <col min="3064" max="3309" width="9" style="189"/>
    <col min="3310" max="3310" width="9.625" style="189" customWidth="1"/>
    <col min="3311" max="3311" width="45" style="189" customWidth="1"/>
    <col min="3312" max="3313" width="38.75" style="189" customWidth="1"/>
    <col min="3314" max="3314" width="3.375" style="189" customWidth="1"/>
    <col min="3315" max="3316" width="20.625" style="189" customWidth="1"/>
    <col min="3317" max="3317" width="18" style="189" customWidth="1"/>
    <col min="3318" max="3319" width="12.875" style="189" customWidth="1"/>
    <col min="3320" max="3565" width="9" style="189"/>
    <col min="3566" max="3566" width="9.625" style="189" customWidth="1"/>
    <col min="3567" max="3567" width="45" style="189" customWidth="1"/>
    <col min="3568" max="3569" width="38.75" style="189" customWidth="1"/>
    <col min="3570" max="3570" width="3.375" style="189" customWidth="1"/>
    <col min="3571" max="3572" width="20.625" style="189" customWidth="1"/>
    <col min="3573" max="3573" width="18" style="189" customWidth="1"/>
    <col min="3574" max="3575" width="12.875" style="189" customWidth="1"/>
    <col min="3576" max="3821" width="9" style="189"/>
    <col min="3822" max="3822" width="9.625" style="189" customWidth="1"/>
    <col min="3823" max="3823" width="45" style="189" customWidth="1"/>
    <col min="3824" max="3825" width="38.75" style="189" customWidth="1"/>
    <col min="3826" max="3826" width="3.375" style="189" customWidth="1"/>
    <col min="3827" max="3828" width="20.625" style="189" customWidth="1"/>
    <col min="3829" max="3829" width="18" style="189" customWidth="1"/>
    <col min="3830" max="3831" width="12.875" style="189" customWidth="1"/>
    <col min="3832" max="4077" width="9" style="189"/>
    <col min="4078" max="4078" width="9.625" style="189" customWidth="1"/>
    <col min="4079" max="4079" width="45" style="189" customWidth="1"/>
    <col min="4080" max="4081" width="38.75" style="189" customWidth="1"/>
    <col min="4082" max="4082" width="3.375" style="189" customWidth="1"/>
    <col min="4083" max="4084" width="20.625" style="189" customWidth="1"/>
    <col min="4085" max="4085" width="18" style="189" customWidth="1"/>
    <col min="4086" max="4087" width="12.875" style="189" customWidth="1"/>
    <col min="4088" max="4333" width="9" style="189"/>
    <col min="4334" max="4334" width="9.625" style="189" customWidth="1"/>
    <col min="4335" max="4335" width="45" style="189" customWidth="1"/>
    <col min="4336" max="4337" width="38.75" style="189" customWidth="1"/>
    <col min="4338" max="4338" width="3.375" style="189" customWidth="1"/>
    <col min="4339" max="4340" width="20.625" style="189" customWidth="1"/>
    <col min="4341" max="4341" width="18" style="189" customWidth="1"/>
    <col min="4342" max="4343" width="12.875" style="189" customWidth="1"/>
    <col min="4344" max="4589" width="9" style="189"/>
    <col min="4590" max="4590" width="9.625" style="189" customWidth="1"/>
    <col min="4591" max="4591" width="45" style="189" customWidth="1"/>
    <col min="4592" max="4593" width="38.75" style="189" customWidth="1"/>
    <col min="4594" max="4594" width="3.375" style="189" customWidth="1"/>
    <col min="4595" max="4596" width="20.625" style="189" customWidth="1"/>
    <col min="4597" max="4597" width="18" style="189" customWidth="1"/>
    <col min="4598" max="4599" width="12.875" style="189" customWidth="1"/>
    <col min="4600" max="4845" width="9" style="189"/>
    <col min="4846" max="4846" width="9.625" style="189" customWidth="1"/>
    <col min="4847" max="4847" width="45" style="189" customWidth="1"/>
    <col min="4848" max="4849" width="38.75" style="189" customWidth="1"/>
    <col min="4850" max="4850" width="3.375" style="189" customWidth="1"/>
    <col min="4851" max="4852" width="20.625" style="189" customWidth="1"/>
    <col min="4853" max="4853" width="18" style="189" customWidth="1"/>
    <col min="4854" max="4855" width="12.875" style="189" customWidth="1"/>
    <col min="4856" max="5101" width="9" style="189"/>
    <col min="5102" max="5102" width="9.625" style="189" customWidth="1"/>
    <col min="5103" max="5103" width="45" style="189" customWidth="1"/>
    <col min="5104" max="5105" width="38.75" style="189" customWidth="1"/>
    <col min="5106" max="5106" width="3.375" style="189" customWidth="1"/>
    <col min="5107" max="5108" width="20.625" style="189" customWidth="1"/>
    <col min="5109" max="5109" width="18" style="189" customWidth="1"/>
    <col min="5110" max="5111" width="12.875" style="189" customWidth="1"/>
    <col min="5112" max="5357" width="9" style="189"/>
    <col min="5358" max="5358" width="9.625" style="189" customWidth="1"/>
    <col min="5359" max="5359" width="45" style="189" customWidth="1"/>
    <col min="5360" max="5361" width="38.75" style="189" customWidth="1"/>
    <col min="5362" max="5362" width="3.375" style="189" customWidth="1"/>
    <col min="5363" max="5364" width="20.625" style="189" customWidth="1"/>
    <col min="5365" max="5365" width="18" style="189" customWidth="1"/>
    <col min="5366" max="5367" width="12.875" style="189" customWidth="1"/>
    <col min="5368" max="5613" width="9" style="189"/>
    <col min="5614" max="5614" width="9.625" style="189" customWidth="1"/>
    <col min="5615" max="5615" width="45" style="189" customWidth="1"/>
    <col min="5616" max="5617" width="38.75" style="189" customWidth="1"/>
    <col min="5618" max="5618" width="3.375" style="189" customWidth="1"/>
    <col min="5619" max="5620" width="20.625" style="189" customWidth="1"/>
    <col min="5621" max="5621" width="18" style="189" customWidth="1"/>
    <col min="5622" max="5623" width="12.875" style="189" customWidth="1"/>
    <col min="5624" max="5869" width="9" style="189"/>
    <col min="5870" max="5870" width="9.625" style="189" customWidth="1"/>
    <col min="5871" max="5871" width="45" style="189" customWidth="1"/>
    <col min="5872" max="5873" width="38.75" style="189" customWidth="1"/>
    <col min="5874" max="5874" width="3.375" style="189" customWidth="1"/>
    <col min="5875" max="5876" width="20.625" style="189" customWidth="1"/>
    <col min="5877" max="5877" width="18" style="189" customWidth="1"/>
    <col min="5878" max="5879" width="12.875" style="189" customWidth="1"/>
    <col min="5880" max="6125" width="9" style="189"/>
    <col min="6126" max="6126" width="9.625" style="189" customWidth="1"/>
    <col min="6127" max="6127" width="45" style="189" customWidth="1"/>
    <col min="6128" max="6129" width="38.75" style="189" customWidth="1"/>
    <col min="6130" max="6130" width="3.375" style="189" customWidth="1"/>
    <col min="6131" max="6132" width="20.625" style="189" customWidth="1"/>
    <col min="6133" max="6133" width="18" style="189" customWidth="1"/>
    <col min="6134" max="6135" width="12.875" style="189" customWidth="1"/>
    <col min="6136" max="6381" width="9" style="189"/>
    <col min="6382" max="6382" width="9.625" style="189" customWidth="1"/>
    <col min="6383" max="6383" width="45" style="189" customWidth="1"/>
    <col min="6384" max="6385" width="38.75" style="189" customWidth="1"/>
    <col min="6386" max="6386" width="3.375" style="189" customWidth="1"/>
    <col min="6387" max="6388" width="20.625" style="189" customWidth="1"/>
    <col min="6389" max="6389" width="18" style="189" customWidth="1"/>
    <col min="6390" max="6391" width="12.875" style="189" customWidth="1"/>
    <col min="6392" max="6637" width="9" style="189"/>
    <col min="6638" max="6638" width="9.625" style="189" customWidth="1"/>
    <col min="6639" max="6639" width="45" style="189" customWidth="1"/>
    <col min="6640" max="6641" width="38.75" style="189" customWidth="1"/>
    <col min="6642" max="6642" width="3.375" style="189" customWidth="1"/>
    <col min="6643" max="6644" width="20.625" style="189" customWidth="1"/>
    <col min="6645" max="6645" width="18" style="189" customWidth="1"/>
    <col min="6646" max="6647" width="12.875" style="189" customWidth="1"/>
    <col min="6648" max="6893" width="9" style="189"/>
    <col min="6894" max="6894" width="9.625" style="189" customWidth="1"/>
    <col min="6895" max="6895" width="45" style="189" customWidth="1"/>
    <col min="6896" max="6897" width="38.75" style="189" customWidth="1"/>
    <col min="6898" max="6898" width="3.375" style="189" customWidth="1"/>
    <col min="6899" max="6900" width="20.625" style="189" customWidth="1"/>
    <col min="6901" max="6901" width="18" style="189" customWidth="1"/>
    <col min="6902" max="6903" width="12.875" style="189" customWidth="1"/>
    <col min="6904" max="7149" width="9" style="189"/>
    <col min="7150" max="7150" width="9.625" style="189" customWidth="1"/>
    <col min="7151" max="7151" width="45" style="189" customWidth="1"/>
    <col min="7152" max="7153" width="38.75" style="189" customWidth="1"/>
    <col min="7154" max="7154" width="3.375" style="189" customWidth="1"/>
    <col min="7155" max="7156" width="20.625" style="189" customWidth="1"/>
    <col min="7157" max="7157" width="18" style="189" customWidth="1"/>
    <col min="7158" max="7159" width="12.875" style="189" customWidth="1"/>
    <col min="7160" max="7405" width="9" style="189"/>
    <col min="7406" max="7406" width="9.625" style="189" customWidth="1"/>
    <col min="7407" max="7407" width="45" style="189" customWidth="1"/>
    <col min="7408" max="7409" width="38.75" style="189" customWidth="1"/>
    <col min="7410" max="7410" width="3.375" style="189" customWidth="1"/>
    <col min="7411" max="7412" width="20.625" style="189" customWidth="1"/>
    <col min="7413" max="7413" width="18" style="189" customWidth="1"/>
    <col min="7414" max="7415" width="12.875" style="189" customWidth="1"/>
    <col min="7416" max="7661" width="9" style="189"/>
    <col min="7662" max="7662" width="9.625" style="189" customWidth="1"/>
    <col min="7663" max="7663" width="45" style="189" customWidth="1"/>
    <col min="7664" max="7665" width="38.75" style="189" customWidth="1"/>
    <col min="7666" max="7666" width="3.375" style="189" customWidth="1"/>
    <col min="7667" max="7668" width="20.625" style="189" customWidth="1"/>
    <col min="7669" max="7669" width="18" style="189" customWidth="1"/>
    <col min="7670" max="7671" width="12.875" style="189" customWidth="1"/>
    <col min="7672" max="7917" width="9" style="189"/>
    <col min="7918" max="7918" width="9.625" style="189" customWidth="1"/>
    <col min="7919" max="7919" width="45" style="189" customWidth="1"/>
    <col min="7920" max="7921" width="38.75" style="189" customWidth="1"/>
    <col min="7922" max="7922" width="3.375" style="189" customWidth="1"/>
    <col min="7923" max="7924" width="20.625" style="189" customWidth="1"/>
    <col min="7925" max="7925" width="18" style="189" customWidth="1"/>
    <col min="7926" max="7927" width="12.875" style="189" customWidth="1"/>
    <col min="7928" max="8173" width="9" style="189"/>
    <col min="8174" max="8174" width="9.625" style="189" customWidth="1"/>
    <col min="8175" max="8175" width="45" style="189" customWidth="1"/>
    <col min="8176" max="8177" width="38.75" style="189" customWidth="1"/>
    <col min="8178" max="8178" width="3.375" style="189" customWidth="1"/>
    <col min="8179" max="8180" width="20.625" style="189" customWidth="1"/>
    <col min="8181" max="8181" width="18" style="189" customWidth="1"/>
    <col min="8182" max="8183" width="12.875" style="189" customWidth="1"/>
    <col min="8184" max="8429" width="9" style="189"/>
    <col min="8430" max="8430" width="9.625" style="189" customWidth="1"/>
    <col min="8431" max="8431" width="45" style="189" customWidth="1"/>
    <col min="8432" max="8433" width="38.75" style="189" customWidth="1"/>
    <col min="8434" max="8434" width="3.375" style="189" customWidth="1"/>
    <col min="8435" max="8436" width="20.625" style="189" customWidth="1"/>
    <col min="8437" max="8437" width="18" style="189" customWidth="1"/>
    <col min="8438" max="8439" width="12.875" style="189" customWidth="1"/>
    <col min="8440" max="8685" width="9" style="189"/>
    <col min="8686" max="8686" width="9.625" style="189" customWidth="1"/>
    <col min="8687" max="8687" width="45" style="189" customWidth="1"/>
    <col min="8688" max="8689" width="38.75" style="189" customWidth="1"/>
    <col min="8690" max="8690" width="3.375" style="189" customWidth="1"/>
    <col min="8691" max="8692" width="20.625" style="189" customWidth="1"/>
    <col min="8693" max="8693" width="18" style="189" customWidth="1"/>
    <col min="8694" max="8695" width="12.875" style="189" customWidth="1"/>
    <col min="8696" max="8941" width="9" style="189"/>
    <col min="8942" max="8942" width="9.625" style="189" customWidth="1"/>
    <col min="8943" max="8943" width="45" style="189" customWidth="1"/>
    <col min="8944" max="8945" width="38.75" style="189" customWidth="1"/>
    <col min="8946" max="8946" width="3.375" style="189" customWidth="1"/>
    <col min="8947" max="8948" width="20.625" style="189" customWidth="1"/>
    <col min="8949" max="8949" width="18" style="189" customWidth="1"/>
    <col min="8950" max="8951" width="12.875" style="189" customWidth="1"/>
    <col min="8952" max="9197" width="9" style="189"/>
    <col min="9198" max="9198" width="9.625" style="189" customWidth="1"/>
    <col min="9199" max="9199" width="45" style="189" customWidth="1"/>
    <col min="9200" max="9201" width="38.75" style="189" customWidth="1"/>
    <col min="9202" max="9202" width="3.375" style="189" customWidth="1"/>
    <col min="9203" max="9204" width="20.625" style="189" customWidth="1"/>
    <col min="9205" max="9205" width="18" style="189" customWidth="1"/>
    <col min="9206" max="9207" width="12.875" style="189" customWidth="1"/>
    <col min="9208" max="9453" width="9" style="189"/>
    <col min="9454" max="9454" width="9.625" style="189" customWidth="1"/>
    <col min="9455" max="9455" width="45" style="189" customWidth="1"/>
    <col min="9456" max="9457" width="38.75" style="189" customWidth="1"/>
    <col min="9458" max="9458" width="3.375" style="189" customWidth="1"/>
    <col min="9459" max="9460" width="20.625" style="189" customWidth="1"/>
    <col min="9461" max="9461" width="18" style="189" customWidth="1"/>
    <col min="9462" max="9463" width="12.875" style="189" customWidth="1"/>
    <col min="9464" max="9709" width="9" style="189"/>
    <col min="9710" max="9710" width="9.625" style="189" customWidth="1"/>
    <col min="9711" max="9711" width="45" style="189" customWidth="1"/>
    <col min="9712" max="9713" width="38.75" style="189" customWidth="1"/>
    <col min="9714" max="9714" width="3.375" style="189" customWidth="1"/>
    <col min="9715" max="9716" width="20.625" style="189" customWidth="1"/>
    <col min="9717" max="9717" width="18" style="189" customWidth="1"/>
    <col min="9718" max="9719" width="12.875" style="189" customWidth="1"/>
    <col min="9720" max="9965" width="9" style="189"/>
    <col min="9966" max="9966" width="9.625" style="189" customWidth="1"/>
    <col min="9967" max="9967" width="45" style="189" customWidth="1"/>
    <col min="9968" max="9969" width="38.75" style="189" customWidth="1"/>
    <col min="9970" max="9970" width="3.375" style="189" customWidth="1"/>
    <col min="9971" max="9972" width="20.625" style="189" customWidth="1"/>
    <col min="9973" max="9973" width="18" style="189" customWidth="1"/>
    <col min="9974" max="9975" width="12.875" style="189" customWidth="1"/>
    <col min="9976" max="10221" width="9" style="189"/>
    <col min="10222" max="10222" width="9.625" style="189" customWidth="1"/>
    <col min="10223" max="10223" width="45" style="189" customWidth="1"/>
    <col min="10224" max="10225" width="38.75" style="189" customWidth="1"/>
    <col min="10226" max="10226" width="3.375" style="189" customWidth="1"/>
    <col min="10227" max="10228" width="20.625" style="189" customWidth="1"/>
    <col min="10229" max="10229" width="18" style="189" customWidth="1"/>
    <col min="10230" max="10231" width="12.875" style="189" customWidth="1"/>
    <col min="10232" max="10477" width="9" style="189"/>
    <col min="10478" max="10478" width="9.625" style="189" customWidth="1"/>
    <col min="10479" max="10479" width="45" style="189" customWidth="1"/>
    <col min="10480" max="10481" width="38.75" style="189" customWidth="1"/>
    <col min="10482" max="10482" width="3.375" style="189" customWidth="1"/>
    <col min="10483" max="10484" width="20.625" style="189" customWidth="1"/>
    <col min="10485" max="10485" width="18" style="189" customWidth="1"/>
    <col min="10486" max="10487" width="12.875" style="189" customWidth="1"/>
    <col min="10488" max="10733" width="9" style="189"/>
    <col min="10734" max="10734" width="9.625" style="189" customWidth="1"/>
    <col min="10735" max="10735" width="45" style="189" customWidth="1"/>
    <col min="10736" max="10737" width="38.75" style="189" customWidth="1"/>
    <col min="10738" max="10738" width="3.375" style="189" customWidth="1"/>
    <col min="10739" max="10740" width="20.625" style="189" customWidth="1"/>
    <col min="10741" max="10741" width="18" style="189" customWidth="1"/>
    <col min="10742" max="10743" width="12.875" style="189" customWidth="1"/>
    <col min="10744" max="10989" width="9" style="189"/>
    <col min="10990" max="10990" width="9.625" style="189" customWidth="1"/>
    <col min="10991" max="10991" width="45" style="189" customWidth="1"/>
    <col min="10992" max="10993" width="38.75" style="189" customWidth="1"/>
    <col min="10994" max="10994" width="3.375" style="189" customWidth="1"/>
    <col min="10995" max="10996" width="20.625" style="189" customWidth="1"/>
    <col min="10997" max="10997" width="18" style="189" customWidth="1"/>
    <col min="10998" max="10999" width="12.875" style="189" customWidth="1"/>
    <col min="11000" max="11245" width="9" style="189"/>
    <col min="11246" max="11246" width="9.625" style="189" customWidth="1"/>
    <col min="11247" max="11247" width="45" style="189" customWidth="1"/>
    <col min="11248" max="11249" width="38.75" style="189" customWidth="1"/>
    <col min="11250" max="11250" width="3.375" style="189" customWidth="1"/>
    <col min="11251" max="11252" width="20.625" style="189" customWidth="1"/>
    <col min="11253" max="11253" width="18" style="189" customWidth="1"/>
    <col min="11254" max="11255" width="12.875" style="189" customWidth="1"/>
    <col min="11256" max="11501" width="9" style="189"/>
    <col min="11502" max="11502" width="9.625" style="189" customWidth="1"/>
    <col min="11503" max="11503" width="45" style="189" customWidth="1"/>
    <col min="11504" max="11505" width="38.75" style="189" customWidth="1"/>
    <col min="11506" max="11506" width="3.375" style="189" customWidth="1"/>
    <col min="11507" max="11508" width="20.625" style="189" customWidth="1"/>
    <col min="11509" max="11509" width="18" style="189" customWidth="1"/>
    <col min="11510" max="11511" width="12.875" style="189" customWidth="1"/>
    <col min="11512" max="11757" width="9" style="189"/>
    <col min="11758" max="11758" width="9.625" style="189" customWidth="1"/>
    <col min="11759" max="11759" width="45" style="189" customWidth="1"/>
    <col min="11760" max="11761" width="38.75" style="189" customWidth="1"/>
    <col min="11762" max="11762" width="3.375" style="189" customWidth="1"/>
    <col min="11763" max="11764" width="20.625" style="189" customWidth="1"/>
    <col min="11765" max="11765" width="18" style="189" customWidth="1"/>
    <col min="11766" max="11767" width="12.875" style="189" customWidth="1"/>
    <col min="11768" max="12013" width="9" style="189"/>
    <col min="12014" max="12014" width="9.625" style="189" customWidth="1"/>
    <col min="12015" max="12015" width="45" style="189" customWidth="1"/>
    <col min="12016" max="12017" width="38.75" style="189" customWidth="1"/>
    <col min="12018" max="12018" width="3.375" style="189" customWidth="1"/>
    <col min="12019" max="12020" width="20.625" style="189" customWidth="1"/>
    <col min="12021" max="12021" width="18" style="189" customWidth="1"/>
    <col min="12022" max="12023" width="12.875" style="189" customWidth="1"/>
    <col min="12024" max="12269" width="9" style="189"/>
    <col min="12270" max="12270" width="9.625" style="189" customWidth="1"/>
    <col min="12271" max="12271" width="45" style="189" customWidth="1"/>
    <col min="12272" max="12273" width="38.75" style="189" customWidth="1"/>
    <col min="12274" max="12274" width="3.375" style="189" customWidth="1"/>
    <col min="12275" max="12276" width="20.625" style="189" customWidth="1"/>
    <col min="12277" max="12277" width="18" style="189" customWidth="1"/>
    <col min="12278" max="12279" width="12.875" style="189" customWidth="1"/>
    <col min="12280" max="12525" width="9" style="189"/>
    <col min="12526" max="12526" width="9.625" style="189" customWidth="1"/>
    <col min="12527" max="12527" width="45" style="189" customWidth="1"/>
    <col min="12528" max="12529" width="38.75" style="189" customWidth="1"/>
    <col min="12530" max="12530" width="3.375" style="189" customWidth="1"/>
    <col min="12531" max="12532" width="20.625" style="189" customWidth="1"/>
    <col min="12533" max="12533" width="18" style="189" customWidth="1"/>
    <col min="12534" max="12535" width="12.875" style="189" customWidth="1"/>
    <col min="12536" max="12781" width="9" style="189"/>
    <col min="12782" max="12782" width="9.625" style="189" customWidth="1"/>
    <col min="12783" max="12783" width="45" style="189" customWidth="1"/>
    <col min="12784" max="12785" width="38.75" style="189" customWidth="1"/>
    <col min="12786" max="12786" width="3.375" style="189" customWidth="1"/>
    <col min="12787" max="12788" width="20.625" style="189" customWidth="1"/>
    <col min="12789" max="12789" width="18" style="189" customWidth="1"/>
    <col min="12790" max="12791" width="12.875" style="189" customWidth="1"/>
    <col min="12792" max="13037" width="9" style="189"/>
    <col min="13038" max="13038" width="9.625" style="189" customWidth="1"/>
    <col min="13039" max="13039" width="45" style="189" customWidth="1"/>
    <col min="13040" max="13041" width="38.75" style="189" customWidth="1"/>
    <col min="13042" max="13042" width="3.375" style="189" customWidth="1"/>
    <col min="13043" max="13044" width="20.625" style="189" customWidth="1"/>
    <col min="13045" max="13045" width="18" style="189" customWidth="1"/>
    <col min="13046" max="13047" width="12.875" style="189" customWidth="1"/>
    <col min="13048" max="13293" width="9" style="189"/>
    <col min="13294" max="13294" width="9.625" style="189" customWidth="1"/>
    <col min="13295" max="13295" width="45" style="189" customWidth="1"/>
    <col min="13296" max="13297" width="38.75" style="189" customWidth="1"/>
    <col min="13298" max="13298" width="3.375" style="189" customWidth="1"/>
    <col min="13299" max="13300" width="20.625" style="189" customWidth="1"/>
    <col min="13301" max="13301" width="18" style="189" customWidth="1"/>
    <col min="13302" max="13303" width="12.875" style="189" customWidth="1"/>
    <col min="13304" max="13549" width="9" style="189"/>
    <col min="13550" max="13550" width="9.625" style="189" customWidth="1"/>
    <col min="13551" max="13551" width="45" style="189" customWidth="1"/>
    <col min="13552" max="13553" width="38.75" style="189" customWidth="1"/>
    <col min="13554" max="13554" width="3.375" style="189" customWidth="1"/>
    <col min="13555" max="13556" width="20.625" style="189" customWidth="1"/>
    <col min="13557" max="13557" width="18" style="189" customWidth="1"/>
    <col min="13558" max="13559" width="12.875" style="189" customWidth="1"/>
    <col min="13560" max="13805" width="9" style="189"/>
    <col min="13806" max="13806" width="9.625" style="189" customWidth="1"/>
    <col min="13807" max="13807" width="45" style="189" customWidth="1"/>
    <col min="13808" max="13809" width="38.75" style="189" customWidth="1"/>
    <col min="13810" max="13810" width="3.375" style="189" customWidth="1"/>
    <col min="13811" max="13812" width="20.625" style="189" customWidth="1"/>
    <col min="13813" max="13813" width="18" style="189" customWidth="1"/>
    <col min="13814" max="13815" width="12.875" style="189" customWidth="1"/>
    <col min="13816" max="14061" width="9" style="189"/>
    <col min="14062" max="14062" width="9.625" style="189" customWidth="1"/>
    <col min="14063" max="14063" width="45" style="189" customWidth="1"/>
    <col min="14064" max="14065" width="38.75" style="189" customWidth="1"/>
    <col min="14066" max="14066" width="3.375" style="189" customWidth="1"/>
    <col min="14067" max="14068" width="20.625" style="189" customWidth="1"/>
    <col min="14069" max="14069" width="18" style="189" customWidth="1"/>
    <col min="14070" max="14071" width="12.875" style="189" customWidth="1"/>
    <col min="14072" max="14317" width="9" style="189"/>
    <col min="14318" max="14318" width="9.625" style="189" customWidth="1"/>
    <col min="14319" max="14319" width="45" style="189" customWidth="1"/>
    <col min="14320" max="14321" width="38.75" style="189" customWidth="1"/>
    <col min="14322" max="14322" width="3.375" style="189" customWidth="1"/>
    <col min="14323" max="14324" width="20.625" style="189" customWidth="1"/>
    <col min="14325" max="14325" width="18" style="189" customWidth="1"/>
    <col min="14326" max="14327" width="12.875" style="189" customWidth="1"/>
    <col min="14328" max="14573" width="9" style="189"/>
    <col min="14574" max="14574" width="9.625" style="189" customWidth="1"/>
    <col min="14575" max="14575" width="45" style="189" customWidth="1"/>
    <col min="14576" max="14577" width="38.75" style="189" customWidth="1"/>
    <col min="14578" max="14578" width="3.375" style="189" customWidth="1"/>
    <col min="14579" max="14580" width="20.625" style="189" customWidth="1"/>
    <col min="14581" max="14581" width="18" style="189" customWidth="1"/>
    <col min="14582" max="14583" width="12.875" style="189" customWidth="1"/>
    <col min="14584" max="14829" width="9" style="189"/>
    <col min="14830" max="14830" width="9.625" style="189" customWidth="1"/>
    <col min="14831" max="14831" width="45" style="189" customWidth="1"/>
    <col min="14832" max="14833" width="38.75" style="189" customWidth="1"/>
    <col min="14834" max="14834" width="3.375" style="189" customWidth="1"/>
    <col min="14835" max="14836" width="20.625" style="189" customWidth="1"/>
    <col min="14837" max="14837" width="18" style="189" customWidth="1"/>
    <col min="14838" max="14839" width="12.875" style="189" customWidth="1"/>
    <col min="14840" max="15085" width="9" style="189"/>
    <col min="15086" max="15086" width="9.625" style="189" customWidth="1"/>
    <col min="15087" max="15087" width="45" style="189" customWidth="1"/>
    <col min="15088" max="15089" width="38.75" style="189" customWidth="1"/>
    <col min="15090" max="15090" width="3.375" style="189" customWidth="1"/>
    <col min="15091" max="15092" width="20.625" style="189" customWidth="1"/>
    <col min="15093" max="15093" width="18" style="189" customWidth="1"/>
    <col min="15094" max="15095" width="12.875" style="189" customWidth="1"/>
    <col min="15096" max="15341" width="9" style="189"/>
    <col min="15342" max="15342" width="9.625" style="189" customWidth="1"/>
    <col min="15343" max="15343" width="45" style="189" customWidth="1"/>
    <col min="15344" max="15345" width="38.75" style="189" customWidth="1"/>
    <col min="15346" max="15346" width="3.375" style="189" customWidth="1"/>
    <col min="15347" max="15348" width="20.625" style="189" customWidth="1"/>
    <col min="15349" max="15349" width="18" style="189" customWidth="1"/>
    <col min="15350" max="15351" width="12.875" style="189" customWidth="1"/>
    <col min="15352" max="15597" width="9" style="189"/>
    <col min="15598" max="15598" width="9.625" style="189" customWidth="1"/>
    <col min="15599" max="15599" width="45" style="189" customWidth="1"/>
    <col min="15600" max="15601" width="38.75" style="189" customWidth="1"/>
    <col min="15602" max="15602" width="3.375" style="189" customWidth="1"/>
    <col min="15603" max="15604" width="20.625" style="189" customWidth="1"/>
    <col min="15605" max="15605" width="18" style="189" customWidth="1"/>
    <col min="15606" max="15607" width="12.875" style="189" customWidth="1"/>
    <col min="15608" max="15853" width="9" style="189"/>
    <col min="15854" max="15854" width="9.625" style="189" customWidth="1"/>
    <col min="15855" max="15855" width="45" style="189" customWidth="1"/>
    <col min="15856" max="15857" width="38.75" style="189" customWidth="1"/>
    <col min="15858" max="15858" width="3.375" style="189" customWidth="1"/>
    <col min="15859" max="15860" width="20.625" style="189" customWidth="1"/>
    <col min="15861" max="15861" width="18" style="189" customWidth="1"/>
    <col min="15862" max="15863" width="12.875" style="189" customWidth="1"/>
    <col min="15864" max="16109" width="9" style="189"/>
    <col min="16110" max="16110" width="9.625" style="189" customWidth="1"/>
    <col min="16111" max="16111" width="45" style="189" customWidth="1"/>
    <col min="16112" max="16113" width="38.75" style="189" customWidth="1"/>
    <col min="16114" max="16114" width="3.375" style="189" customWidth="1"/>
    <col min="16115" max="16116" width="20.625" style="189" customWidth="1"/>
    <col min="16117" max="16117" width="18" style="189" customWidth="1"/>
    <col min="16118" max="16119" width="12.875" style="189" customWidth="1"/>
    <col min="16120" max="16384" width="9" style="189"/>
  </cols>
  <sheetData>
    <row r="1" spans="1:9" s="164" customFormat="1" ht="22.5" customHeight="1" x14ac:dyDescent="0.2">
      <c r="A1" s="228" t="s">
        <v>137</v>
      </c>
      <c r="B1" s="228"/>
      <c r="C1" s="228"/>
      <c r="D1" s="228"/>
      <c r="E1" s="228"/>
      <c r="F1" s="228"/>
      <c r="G1" s="163"/>
    </row>
    <row r="2" spans="1:9" s="164" customFormat="1" ht="22.5" customHeight="1" x14ac:dyDescent="0.2">
      <c r="A2" s="228" t="s">
        <v>160</v>
      </c>
      <c r="B2" s="228"/>
      <c r="C2" s="228"/>
      <c r="D2" s="228"/>
      <c r="E2" s="228"/>
      <c r="F2" s="228"/>
      <c r="G2" s="163"/>
    </row>
    <row r="3" spans="1:9" s="164" customFormat="1" ht="22.5" customHeight="1" x14ac:dyDescent="0.2">
      <c r="A3" s="229" t="s">
        <v>0</v>
      </c>
      <c r="B3" s="229"/>
      <c r="C3" s="229"/>
      <c r="D3" s="229"/>
      <c r="E3" s="229"/>
      <c r="F3" s="229"/>
      <c r="G3" s="163"/>
    </row>
    <row r="4" spans="1:9" s="164" customFormat="1" ht="30" customHeight="1" x14ac:dyDescent="0.2">
      <c r="A4" s="165" t="s">
        <v>4</v>
      </c>
      <c r="B4" s="165" t="s">
        <v>9</v>
      </c>
      <c r="C4" s="165" t="s">
        <v>8</v>
      </c>
      <c r="D4" s="165" t="s">
        <v>10</v>
      </c>
      <c r="E4" s="165" t="s">
        <v>116</v>
      </c>
      <c r="F4" s="165" t="s">
        <v>161</v>
      </c>
      <c r="G4" s="163"/>
    </row>
    <row r="5" spans="1:9" s="172" customFormat="1" ht="23.25" x14ac:dyDescent="0.2">
      <c r="A5" s="166">
        <v>1</v>
      </c>
      <c r="B5" s="167" t="s">
        <v>142</v>
      </c>
      <c r="C5" s="168" t="s">
        <v>162</v>
      </c>
      <c r="D5" s="169">
        <v>130658.25</v>
      </c>
      <c r="E5" s="170">
        <v>414.65958205999999</v>
      </c>
      <c r="F5" s="170">
        <v>0</v>
      </c>
      <c r="G5" s="171"/>
      <c r="H5"/>
    </row>
    <row r="6" spans="1:9" s="175" customFormat="1" ht="23.25" x14ac:dyDescent="0.2">
      <c r="A6" s="166">
        <v>2</v>
      </c>
      <c r="B6" s="167" t="s">
        <v>144</v>
      </c>
      <c r="C6" s="146" t="s">
        <v>88</v>
      </c>
      <c r="D6" s="173">
        <v>3.0000000000000001E-3</v>
      </c>
      <c r="E6" s="170">
        <v>48.915851189999998</v>
      </c>
      <c r="F6" s="170">
        <v>3.4241095800000001</v>
      </c>
      <c r="G6" s="174">
        <v>405010439</v>
      </c>
      <c r="H6"/>
      <c r="I6" s="172"/>
    </row>
    <row r="7" spans="1:9" s="172" customFormat="1" ht="23.25" x14ac:dyDescent="0.2">
      <c r="A7" s="166">
        <v>3</v>
      </c>
      <c r="B7" s="167" t="s">
        <v>147</v>
      </c>
      <c r="C7" s="168" t="s">
        <v>148</v>
      </c>
      <c r="D7" s="169">
        <v>1048.4000000000001</v>
      </c>
      <c r="E7" s="170">
        <v>16.60962344</v>
      </c>
      <c r="F7" s="170">
        <v>0</v>
      </c>
      <c r="G7" s="174">
        <v>139668092</v>
      </c>
      <c r="H7"/>
    </row>
    <row r="8" spans="1:9" s="164" customFormat="1" ht="23.25" x14ac:dyDescent="0.2">
      <c r="A8" s="166">
        <v>4</v>
      </c>
      <c r="B8" s="167" t="s">
        <v>145</v>
      </c>
      <c r="C8" s="146" t="s">
        <v>163</v>
      </c>
      <c r="D8" s="169">
        <v>57.6</v>
      </c>
      <c r="E8" s="170">
        <v>16.56325563</v>
      </c>
      <c r="F8" s="170">
        <v>1.1594278899999999</v>
      </c>
      <c r="G8" s="174">
        <v>110951202</v>
      </c>
      <c r="H8"/>
      <c r="I8" s="172"/>
    </row>
    <row r="9" spans="1:9" s="164" customFormat="1" ht="23.25" x14ac:dyDescent="0.2">
      <c r="A9" s="166">
        <v>5</v>
      </c>
      <c r="B9" s="166">
        <v>2101</v>
      </c>
      <c r="C9" s="168" t="s">
        <v>29</v>
      </c>
      <c r="D9" s="169">
        <v>117.22808000000001</v>
      </c>
      <c r="E9" s="170">
        <v>13.417969769999999</v>
      </c>
      <c r="F9" s="170">
        <v>0.95459296999999999</v>
      </c>
      <c r="G9" s="174">
        <v>106073266</v>
      </c>
      <c r="H9"/>
      <c r="I9" s="172"/>
    </row>
    <row r="10" spans="1:9" s="164" customFormat="1" ht="23.25" x14ac:dyDescent="0.2">
      <c r="A10" s="166">
        <v>6</v>
      </c>
      <c r="B10" s="167" t="s">
        <v>149</v>
      </c>
      <c r="C10" s="147" t="s">
        <v>150</v>
      </c>
      <c r="D10" s="169">
        <v>1772.6</v>
      </c>
      <c r="E10" s="170">
        <v>11.954895109999999</v>
      </c>
      <c r="F10" s="170">
        <v>0</v>
      </c>
      <c r="G10" s="174">
        <v>72138475</v>
      </c>
      <c r="H10"/>
      <c r="I10" s="172"/>
    </row>
    <row r="11" spans="1:9" s="164" customFormat="1" ht="23.25" x14ac:dyDescent="0.2">
      <c r="A11" s="166">
        <v>7</v>
      </c>
      <c r="B11" s="167" t="s">
        <v>164</v>
      </c>
      <c r="C11" s="146" t="s">
        <v>165</v>
      </c>
      <c r="D11" s="169">
        <v>115.27500000000001</v>
      </c>
      <c r="E11" s="170">
        <v>11.1</v>
      </c>
      <c r="F11" s="170">
        <v>0</v>
      </c>
      <c r="G11" s="174">
        <v>67932948</v>
      </c>
      <c r="H11"/>
      <c r="I11" s="172"/>
    </row>
    <row r="12" spans="1:9" s="164" customFormat="1" ht="23.25" x14ac:dyDescent="0.2">
      <c r="A12" s="166">
        <v>8</v>
      </c>
      <c r="B12" s="166">
        <v>8544</v>
      </c>
      <c r="C12" s="147" t="s">
        <v>151</v>
      </c>
      <c r="D12" s="169">
        <v>6.4129300000000002</v>
      </c>
      <c r="E12" s="170">
        <v>10.145836750000001</v>
      </c>
      <c r="F12" s="170">
        <v>0.48271256000000001</v>
      </c>
      <c r="G12" s="174">
        <f>32532490+9177507+109326</f>
        <v>41819323</v>
      </c>
      <c r="H12"/>
      <c r="I12" s="172"/>
    </row>
    <row r="13" spans="1:9" s="164" customFormat="1" ht="23.25" x14ac:dyDescent="0.2">
      <c r="A13" s="166">
        <v>9</v>
      </c>
      <c r="B13" s="167" t="s">
        <v>155</v>
      </c>
      <c r="C13" s="147" t="s">
        <v>166</v>
      </c>
      <c r="D13" s="169">
        <v>399.46</v>
      </c>
      <c r="E13" s="170">
        <v>10.09822992</v>
      </c>
      <c r="F13" s="170">
        <v>0</v>
      </c>
      <c r="G13" s="174">
        <f>19339010+7468233+250</f>
        <v>26807493</v>
      </c>
      <c r="H13"/>
      <c r="I13" s="172"/>
    </row>
    <row r="14" spans="1:9" s="164" customFormat="1" ht="23.25" x14ac:dyDescent="0.2">
      <c r="A14" s="166">
        <v>10</v>
      </c>
      <c r="B14" s="167" t="s">
        <v>167</v>
      </c>
      <c r="C14" s="168" t="s">
        <v>168</v>
      </c>
      <c r="D14" s="169">
        <v>110.572</v>
      </c>
      <c r="E14" s="170">
        <v>7.4927166999999999</v>
      </c>
      <c r="F14" s="170">
        <v>0</v>
      </c>
      <c r="G14" s="174"/>
      <c r="H14" s="172"/>
    </row>
    <row r="15" spans="1:9" s="164" customFormat="1" ht="23.25" x14ac:dyDescent="0.2">
      <c r="A15" s="230" t="s">
        <v>94</v>
      </c>
      <c r="B15" s="231"/>
      <c r="C15" s="232"/>
      <c r="D15" s="176">
        <f>SUM(D5:D14)</f>
        <v>134285.80100999997</v>
      </c>
      <c r="E15" s="177">
        <f>SUM(E5:E14)</f>
        <v>560.95796056999995</v>
      </c>
      <c r="F15" s="177">
        <f>SUM(F5:F14)</f>
        <v>6.0208430000000002</v>
      </c>
      <c r="G15" s="163"/>
    </row>
    <row r="16" spans="1:9" s="164" customFormat="1" ht="24" thickBot="1" x14ac:dyDescent="0.25">
      <c r="A16" s="233" t="s">
        <v>37</v>
      </c>
      <c r="B16" s="234"/>
      <c r="C16" s="235"/>
      <c r="D16" s="178">
        <f>D17-D15</f>
        <v>702.38346000004094</v>
      </c>
      <c r="E16" s="178">
        <f>E17-E15</f>
        <v>11.021824020000054</v>
      </c>
      <c r="F16" s="178">
        <f>F17-F15</f>
        <v>0.21232141999999943</v>
      </c>
      <c r="G16" s="163"/>
    </row>
    <row r="17" spans="1:7" s="164" customFormat="1" ht="24" thickBot="1" x14ac:dyDescent="0.25">
      <c r="A17" s="225" t="s">
        <v>39</v>
      </c>
      <c r="B17" s="226"/>
      <c r="C17" s="227"/>
      <c r="D17" s="179">
        <f>134988184.47/1000</f>
        <v>134988.18447000001</v>
      </c>
      <c r="E17" s="179">
        <f>571979784.59/1000000</f>
        <v>571.97978459000001</v>
      </c>
      <c r="F17" s="179">
        <f>6233164.42/1000000</f>
        <v>6.2331644199999996</v>
      </c>
      <c r="G17" s="180"/>
    </row>
    <row r="18" spans="1:7" s="164" customFormat="1" ht="28.5" customHeight="1" thickTop="1" x14ac:dyDescent="0.35">
      <c r="A18" s="181" t="s">
        <v>169</v>
      </c>
      <c r="B18" s="175"/>
      <c r="D18" s="182"/>
      <c r="E18" s="183"/>
      <c r="F18" s="184"/>
      <c r="G18" s="184"/>
    </row>
    <row r="19" spans="1:7" s="164" customFormat="1" ht="23.25" customHeight="1" x14ac:dyDescent="0.2">
      <c r="D19" s="185"/>
      <c r="E19" s="185"/>
      <c r="F19" s="184"/>
      <c r="G19" s="184"/>
    </row>
    <row r="20" spans="1:7" s="164" customFormat="1" ht="23.25" customHeight="1" x14ac:dyDescent="0.2">
      <c r="A20" s="164" t="s">
        <v>159</v>
      </c>
      <c r="D20" s="186"/>
      <c r="E20" s="186"/>
      <c r="F20" s="184"/>
      <c r="G20" s="184"/>
    </row>
    <row r="21" spans="1:7" s="164" customFormat="1" ht="14.25" customHeight="1" x14ac:dyDescent="0.2">
      <c r="A21" s="175"/>
      <c r="B21" s="175"/>
      <c r="D21" s="186"/>
      <c r="E21" s="186"/>
      <c r="F21" s="163"/>
      <c r="G21" s="163"/>
    </row>
    <row r="22" spans="1:7" s="164" customFormat="1" ht="14.25" customHeight="1" x14ac:dyDescent="0.2">
      <c r="A22" s="175"/>
      <c r="B22" s="175"/>
      <c r="D22" s="186"/>
      <c r="E22" s="186"/>
      <c r="F22" s="163"/>
      <c r="G22" s="163"/>
    </row>
    <row r="23" spans="1:7" s="164" customFormat="1" ht="14.25" customHeight="1" x14ac:dyDescent="0.2">
      <c r="A23" s="175"/>
      <c r="B23" s="175"/>
      <c r="D23" s="186"/>
      <c r="E23" s="187"/>
      <c r="F23" s="163"/>
      <c r="G23" s="163"/>
    </row>
    <row r="24" spans="1:7" s="164" customFormat="1" ht="18" customHeight="1" x14ac:dyDescent="0.2">
      <c r="A24" s="175"/>
      <c r="B24" s="175"/>
      <c r="F24" s="163"/>
      <c r="G24" s="163"/>
    </row>
    <row r="25" spans="1:7" s="164" customFormat="1" ht="17.25" customHeight="1" x14ac:dyDescent="0.2">
      <c r="A25" s="175"/>
      <c r="B25" s="175"/>
      <c r="F25" s="163"/>
      <c r="G25" s="163"/>
    </row>
    <row r="26" spans="1:7" s="164" customFormat="1" ht="18.75" customHeight="1" x14ac:dyDescent="0.2">
      <c r="A26" s="175"/>
      <c r="B26" s="175"/>
      <c r="F26" s="163"/>
      <c r="G26" s="163"/>
    </row>
    <row r="27" spans="1:7" s="164" customFormat="1" ht="23.25" x14ac:dyDescent="0.2">
      <c r="A27" s="175"/>
      <c r="B27" s="175"/>
      <c r="F27" s="163"/>
      <c r="G27" s="163"/>
    </row>
    <row r="28" spans="1:7" s="164" customFormat="1" ht="23.25" x14ac:dyDescent="0.2">
      <c r="A28" s="175"/>
      <c r="B28" s="175"/>
      <c r="F28" s="163"/>
      <c r="G28" s="163"/>
    </row>
    <row r="29" spans="1:7" s="164" customFormat="1" ht="23.25" x14ac:dyDescent="0.2">
      <c r="A29" s="175"/>
      <c r="B29" s="175"/>
      <c r="F29" s="163"/>
      <c r="G29" s="163"/>
    </row>
    <row r="30" spans="1:7" s="164" customFormat="1" ht="23.25" x14ac:dyDescent="0.2">
      <c r="A30" s="175"/>
      <c r="B30" s="175"/>
      <c r="F30" s="163"/>
      <c r="G30" s="163"/>
    </row>
    <row r="31" spans="1:7" s="164" customFormat="1" ht="23.25" x14ac:dyDescent="0.2">
      <c r="A31" s="175"/>
      <c r="B31" s="175"/>
      <c r="F31" s="163"/>
      <c r="G31" s="163"/>
    </row>
    <row r="32" spans="1:7" s="164" customFormat="1" ht="23.25" x14ac:dyDescent="0.2">
      <c r="A32" s="175"/>
      <c r="B32" s="175"/>
      <c r="F32" s="163"/>
      <c r="G32" s="163"/>
    </row>
    <row r="33" spans="1:7" s="164" customFormat="1" ht="23.25" x14ac:dyDescent="0.2">
      <c r="A33" s="175"/>
      <c r="B33" s="175"/>
      <c r="F33" s="163"/>
      <c r="G33" s="163"/>
    </row>
    <row r="34" spans="1:7" s="164" customFormat="1" ht="23.25" x14ac:dyDescent="0.2">
      <c r="A34" s="175"/>
      <c r="B34" s="175"/>
      <c r="F34" s="163"/>
      <c r="G34" s="163"/>
    </row>
    <row r="35" spans="1:7" s="164" customFormat="1" ht="23.25" x14ac:dyDescent="0.2">
      <c r="A35" s="175"/>
      <c r="B35" s="175"/>
      <c r="F35" s="163"/>
      <c r="G35" s="163"/>
    </row>
    <row r="36" spans="1:7" s="164" customFormat="1" ht="23.25" x14ac:dyDescent="0.2">
      <c r="A36" s="175"/>
      <c r="B36" s="175"/>
      <c r="F36" s="163"/>
      <c r="G36" s="163"/>
    </row>
    <row r="58" ht="21" customHeight="1" x14ac:dyDescent="0.2"/>
    <row r="59" ht="21" customHeight="1" x14ac:dyDescent="0.2"/>
    <row r="60" ht="21" customHeight="1" x14ac:dyDescent="0.2"/>
    <row r="61" ht="32.2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17.25" customHeight="1" x14ac:dyDescent="0.2"/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workbookViewId="0">
      <selection activeCell="L7" sqref="L7"/>
    </sheetView>
  </sheetViews>
  <sheetFormatPr defaultRowHeight="23.25" x14ac:dyDescent="0.35"/>
  <cols>
    <col min="1" max="1" width="5.5" style="35" customWidth="1"/>
    <col min="2" max="2" width="23" style="34" customWidth="1"/>
    <col min="3" max="3" width="9.75" style="36" customWidth="1"/>
    <col min="4" max="4" width="18.875" style="37" customWidth="1"/>
    <col min="5" max="5" width="22.75" style="38" customWidth="1"/>
    <col min="6" max="6" width="5.25" style="34" customWidth="1"/>
    <col min="7" max="7" width="12.5" style="34" bestFit="1" customWidth="1"/>
    <col min="8" max="8" width="28.75" style="34" customWidth="1"/>
    <col min="9" max="9" width="17.125" style="34" bestFit="1" customWidth="1"/>
    <col min="10" max="10" width="17.125" style="34" customWidth="1"/>
    <col min="11" max="12" width="12.5" style="34" bestFit="1" customWidth="1"/>
    <col min="13" max="16384" width="9" style="34"/>
  </cols>
  <sheetData>
    <row r="1" spans="1:12" ht="23.25" customHeight="1" x14ac:dyDescent="0.35">
      <c r="A1" s="237" t="s">
        <v>0</v>
      </c>
      <c r="B1" s="237"/>
      <c r="C1" s="237"/>
      <c r="D1" s="237"/>
      <c r="E1" s="237"/>
      <c r="F1" s="238" t="s">
        <v>75</v>
      </c>
      <c r="G1" s="238"/>
      <c r="H1" s="238"/>
      <c r="I1" s="238"/>
      <c r="J1" s="238"/>
    </row>
    <row r="2" spans="1:12" ht="23.25" customHeight="1" x14ac:dyDescent="0.35">
      <c r="A2" s="237" t="s">
        <v>76</v>
      </c>
      <c r="B2" s="237"/>
      <c r="C2" s="237"/>
      <c r="D2" s="237"/>
      <c r="E2" s="237"/>
      <c r="F2" s="238" t="s">
        <v>77</v>
      </c>
      <c r="G2" s="238"/>
      <c r="H2" s="238"/>
      <c r="I2" s="238"/>
      <c r="J2" s="238"/>
    </row>
    <row r="3" spans="1:12" ht="23.25" customHeight="1" x14ac:dyDescent="0.35">
      <c r="A3" s="237" t="s">
        <v>78</v>
      </c>
      <c r="B3" s="237"/>
      <c r="C3" s="237"/>
      <c r="D3" s="237"/>
      <c r="E3" s="237"/>
      <c r="F3" s="238" t="s">
        <v>79</v>
      </c>
      <c r="G3" s="238"/>
      <c r="H3" s="238"/>
      <c r="I3" s="238"/>
      <c r="J3" s="238"/>
    </row>
    <row r="4" spans="1:12" ht="23.25" customHeight="1" x14ac:dyDescent="0.35">
      <c r="F4" s="39"/>
      <c r="G4" s="39"/>
      <c r="H4" s="39"/>
      <c r="I4" s="39"/>
      <c r="J4" s="39"/>
    </row>
    <row r="5" spans="1:12" ht="30" customHeight="1" x14ac:dyDescent="0.35">
      <c r="A5" s="40" t="s">
        <v>80</v>
      </c>
      <c r="B5" s="41" t="s">
        <v>8</v>
      </c>
      <c r="C5" s="42" t="s">
        <v>9</v>
      </c>
      <c r="D5" s="43" t="s">
        <v>81</v>
      </c>
      <c r="E5" s="44" t="s">
        <v>11</v>
      </c>
      <c r="F5" s="45" t="s">
        <v>80</v>
      </c>
      <c r="G5" s="46" t="s">
        <v>82</v>
      </c>
      <c r="H5" s="47" t="s">
        <v>83</v>
      </c>
      <c r="I5" s="48" t="s">
        <v>84</v>
      </c>
      <c r="J5" s="48" t="s">
        <v>85</v>
      </c>
    </row>
    <row r="6" spans="1:12" ht="23.25" customHeight="1" x14ac:dyDescent="0.35">
      <c r="A6" s="192">
        <v>1</v>
      </c>
      <c r="B6" s="193" t="s">
        <v>86</v>
      </c>
      <c r="C6" s="194">
        <v>27101971</v>
      </c>
      <c r="D6" s="195">
        <v>10076447.109999999</v>
      </c>
      <c r="E6" s="195">
        <v>184027764.84</v>
      </c>
      <c r="F6" s="190">
        <v>1</v>
      </c>
      <c r="G6" s="194">
        <v>27101971</v>
      </c>
      <c r="H6" s="193" t="s">
        <v>86</v>
      </c>
      <c r="I6" s="195">
        <v>10076447.109999999</v>
      </c>
      <c r="J6" s="195">
        <v>184027764.84</v>
      </c>
      <c r="K6" s="82"/>
      <c r="L6" s="82"/>
    </row>
    <row r="7" spans="1:12" ht="23.25" customHeight="1" x14ac:dyDescent="0.35">
      <c r="A7" s="192">
        <v>2</v>
      </c>
      <c r="B7" s="193" t="s">
        <v>87</v>
      </c>
      <c r="C7" s="194">
        <v>27101224</v>
      </c>
      <c r="D7" s="195">
        <v>2171173.6800000002</v>
      </c>
      <c r="E7" s="195">
        <v>45430526.719999999</v>
      </c>
      <c r="F7" s="190">
        <v>2</v>
      </c>
      <c r="G7" s="194">
        <v>27101224</v>
      </c>
      <c r="H7" s="193" t="s">
        <v>87</v>
      </c>
      <c r="I7" s="195">
        <v>2171173.6800000002</v>
      </c>
      <c r="J7" s="195">
        <v>45430526.719999999</v>
      </c>
      <c r="K7" s="82"/>
      <c r="L7" s="82"/>
    </row>
    <row r="8" spans="1:12" ht="23.25" customHeight="1" x14ac:dyDescent="0.35">
      <c r="A8" s="192">
        <v>3</v>
      </c>
      <c r="B8" s="193" t="s">
        <v>88</v>
      </c>
      <c r="C8" s="194">
        <v>27160000</v>
      </c>
      <c r="D8" s="195">
        <v>3</v>
      </c>
      <c r="E8" s="195">
        <v>25401862.07</v>
      </c>
      <c r="F8" s="190">
        <v>3</v>
      </c>
      <c r="G8" s="194">
        <v>27160000</v>
      </c>
      <c r="H8" s="193" t="s">
        <v>88</v>
      </c>
      <c r="I8" s="195">
        <v>3</v>
      </c>
      <c r="J8" s="195">
        <v>25401862.07</v>
      </c>
      <c r="K8" s="82"/>
      <c r="L8" s="82"/>
    </row>
    <row r="9" spans="1:12" ht="23.25" customHeight="1" x14ac:dyDescent="0.35">
      <c r="A9" s="192">
        <v>4</v>
      </c>
      <c r="B9" s="193" t="s">
        <v>87</v>
      </c>
      <c r="C9" s="194">
        <v>27101212</v>
      </c>
      <c r="D9" s="195">
        <v>1233360</v>
      </c>
      <c r="E9" s="195">
        <v>24905085.309999999</v>
      </c>
      <c r="F9" s="190">
        <v>4</v>
      </c>
      <c r="G9" s="194">
        <v>27101212</v>
      </c>
      <c r="H9" s="193" t="s">
        <v>87</v>
      </c>
      <c r="I9" s="195">
        <v>1233360</v>
      </c>
      <c r="J9" s="195">
        <v>24905085.309999999</v>
      </c>
      <c r="K9" s="82"/>
      <c r="L9" s="82"/>
    </row>
    <row r="10" spans="1:12" ht="23.25" customHeight="1" x14ac:dyDescent="0.35">
      <c r="A10" s="192">
        <v>5</v>
      </c>
      <c r="B10" s="193" t="s">
        <v>89</v>
      </c>
      <c r="C10" s="194">
        <v>87011011</v>
      </c>
      <c r="D10" s="195">
        <v>208648</v>
      </c>
      <c r="E10" s="195">
        <v>21754003.469999999</v>
      </c>
      <c r="F10" s="190">
        <v>5</v>
      </c>
      <c r="G10" s="194">
        <v>87011011</v>
      </c>
      <c r="H10" s="193" t="s">
        <v>89</v>
      </c>
      <c r="I10" s="195">
        <v>208648</v>
      </c>
      <c r="J10" s="195">
        <v>21754003.469999999</v>
      </c>
      <c r="K10" s="82"/>
      <c r="L10" s="82"/>
    </row>
    <row r="11" spans="1:12" ht="23.25" customHeight="1" x14ac:dyDescent="0.35">
      <c r="A11" s="192">
        <v>6</v>
      </c>
      <c r="B11" s="193" t="s">
        <v>90</v>
      </c>
      <c r="C11" s="194">
        <v>85071099</v>
      </c>
      <c r="D11" s="195">
        <v>133883.54999999999</v>
      </c>
      <c r="E11" s="195">
        <v>15648579.83</v>
      </c>
      <c r="F11" s="190">
        <v>6</v>
      </c>
      <c r="G11" s="194">
        <v>85071099</v>
      </c>
      <c r="H11" s="193" t="s">
        <v>90</v>
      </c>
      <c r="I11" s="195">
        <v>133883.54999999999</v>
      </c>
      <c r="J11" s="195">
        <v>15648579.83</v>
      </c>
      <c r="K11" s="82"/>
      <c r="L11" s="82"/>
    </row>
    <row r="12" spans="1:12" ht="23.25" customHeight="1" x14ac:dyDescent="0.35">
      <c r="A12" s="192">
        <v>7</v>
      </c>
      <c r="B12" s="193" t="s">
        <v>91</v>
      </c>
      <c r="C12" s="194">
        <v>21069030</v>
      </c>
      <c r="D12" s="195">
        <v>316564.09999999998</v>
      </c>
      <c r="E12" s="195">
        <v>15090311.15</v>
      </c>
      <c r="F12" s="190">
        <v>7</v>
      </c>
      <c r="G12" s="194">
        <v>21069030</v>
      </c>
      <c r="H12" s="193" t="s">
        <v>91</v>
      </c>
      <c r="I12" s="195">
        <v>316564.09999999998</v>
      </c>
      <c r="J12" s="195">
        <v>15090311.15</v>
      </c>
      <c r="K12" s="82"/>
      <c r="L12" s="82"/>
    </row>
    <row r="13" spans="1:12" ht="23.25" customHeight="1" x14ac:dyDescent="0.35">
      <c r="A13" s="192">
        <v>8</v>
      </c>
      <c r="B13" s="193" t="s">
        <v>92</v>
      </c>
      <c r="C13" s="194">
        <v>29224220</v>
      </c>
      <c r="D13" s="195">
        <v>186531.88</v>
      </c>
      <c r="E13" s="195">
        <v>13720794.449999999</v>
      </c>
      <c r="F13" s="190">
        <v>8</v>
      </c>
      <c r="G13" s="194">
        <v>29224220</v>
      </c>
      <c r="H13" s="193" t="s">
        <v>92</v>
      </c>
      <c r="I13" s="195">
        <v>186531.88</v>
      </c>
      <c r="J13" s="195">
        <v>13720794.449999999</v>
      </c>
      <c r="K13" s="82"/>
      <c r="L13" s="82"/>
    </row>
    <row r="14" spans="1:12" ht="23.25" customHeight="1" x14ac:dyDescent="0.35">
      <c r="A14" s="192">
        <v>9</v>
      </c>
      <c r="B14" s="193" t="s">
        <v>93</v>
      </c>
      <c r="C14" s="194">
        <v>87019310</v>
      </c>
      <c r="D14" s="195">
        <v>40227</v>
      </c>
      <c r="E14" s="195">
        <v>13478042.460000001</v>
      </c>
      <c r="F14" s="190">
        <v>9</v>
      </c>
      <c r="G14" s="194">
        <v>87019310</v>
      </c>
      <c r="H14" s="193" t="s">
        <v>93</v>
      </c>
      <c r="I14" s="195">
        <v>40227</v>
      </c>
      <c r="J14" s="195">
        <v>13478042.460000001</v>
      </c>
      <c r="K14" s="82"/>
      <c r="L14" s="82"/>
    </row>
    <row r="15" spans="1:12" ht="23.25" customHeight="1" x14ac:dyDescent="0.35">
      <c r="A15" s="192">
        <v>10</v>
      </c>
      <c r="B15" s="193" t="s">
        <v>95</v>
      </c>
      <c r="C15" s="194">
        <v>27101943</v>
      </c>
      <c r="D15" s="195">
        <v>249280.87</v>
      </c>
      <c r="E15" s="195">
        <v>13249788.93</v>
      </c>
      <c r="F15" s="190">
        <v>10</v>
      </c>
      <c r="G15" s="194">
        <v>27101943</v>
      </c>
      <c r="H15" s="193" t="s">
        <v>95</v>
      </c>
      <c r="I15" s="195">
        <v>249280.87</v>
      </c>
      <c r="J15" s="195">
        <v>13249788.93</v>
      </c>
      <c r="K15" s="82"/>
      <c r="L15" s="82"/>
    </row>
    <row r="16" spans="1:12" ht="24.75" customHeight="1" x14ac:dyDescent="0.4">
      <c r="A16" s="49"/>
      <c r="B16" s="50" t="s">
        <v>94</v>
      </c>
      <c r="C16" s="51"/>
      <c r="D16" s="52">
        <f>SUM(D6:D15)</f>
        <v>14616119.189999999</v>
      </c>
      <c r="E16" s="52">
        <f>SUM(E6:E15)</f>
        <v>372706759.2299999</v>
      </c>
      <c r="F16" s="190">
        <v>11</v>
      </c>
      <c r="G16" s="194">
        <v>34022095</v>
      </c>
      <c r="H16" s="193" t="s">
        <v>96</v>
      </c>
      <c r="I16" s="195">
        <v>338549.15700000001</v>
      </c>
      <c r="J16" s="195">
        <v>12976771.34</v>
      </c>
      <c r="K16" s="82"/>
      <c r="L16" s="82"/>
    </row>
    <row r="17" spans="1:12" ht="23.25" customHeight="1" x14ac:dyDescent="0.35">
      <c r="A17" s="53"/>
      <c r="B17" s="54" t="s">
        <v>37</v>
      </c>
      <c r="C17" s="55"/>
      <c r="D17" s="56">
        <f>D18-D16</f>
        <v>23539396.82</v>
      </c>
      <c r="E17" s="56">
        <f>E18-E16</f>
        <v>666274410.84000015</v>
      </c>
      <c r="F17" s="190">
        <v>12</v>
      </c>
      <c r="G17" s="194">
        <v>23099012</v>
      </c>
      <c r="H17" s="193" t="s">
        <v>98</v>
      </c>
      <c r="I17" s="195">
        <v>1036550</v>
      </c>
      <c r="J17" s="195">
        <v>12354586</v>
      </c>
      <c r="K17" s="82"/>
      <c r="L17" s="82"/>
    </row>
    <row r="18" spans="1:12" ht="28.5" customHeight="1" x14ac:dyDescent="0.35">
      <c r="A18" s="57"/>
      <c r="B18" s="58" t="s">
        <v>97</v>
      </c>
      <c r="C18" s="59"/>
      <c r="D18" s="60">
        <v>38155516.009999998</v>
      </c>
      <c r="E18" s="60">
        <v>1038981170.0700001</v>
      </c>
      <c r="F18" s="190">
        <v>13</v>
      </c>
      <c r="G18" s="194">
        <v>10063099</v>
      </c>
      <c r="H18" s="193" t="s">
        <v>99</v>
      </c>
      <c r="I18" s="195">
        <v>883180</v>
      </c>
      <c r="J18" s="195">
        <v>11920824.5</v>
      </c>
      <c r="K18" s="82"/>
      <c r="L18" s="82"/>
    </row>
    <row r="19" spans="1:12" ht="23.25" customHeight="1" x14ac:dyDescent="0.35">
      <c r="A19" s="61"/>
      <c r="B19" s="62"/>
      <c r="C19" s="63"/>
      <c r="D19" s="64"/>
      <c r="E19" s="65"/>
      <c r="F19" s="190">
        <v>14</v>
      </c>
      <c r="G19" s="194">
        <v>68118100</v>
      </c>
      <c r="H19" s="196" t="s">
        <v>100</v>
      </c>
      <c r="I19" s="195">
        <v>1565699</v>
      </c>
      <c r="J19" s="195">
        <v>11360399.029999999</v>
      </c>
      <c r="K19" s="82"/>
      <c r="L19" s="82"/>
    </row>
    <row r="20" spans="1:12" ht="23.25" customHeight="1" x14ac:dyDescent="0.35">
      <c r="A20" s="66"/>
      <c r="B20" s="67"/>
      <c r="C20" s="68"/>
      <c r="D20" s="69"/>
      <c r="E20" s="70"/>
      <c r="F20" s="190">
        <v>15</v>
      </c>
      <c r="G20" s="194">
        <v>21039019</v>
      </c>
      <c r="H20" s="196" t="s">
        <v>101</v>
      </c>
      <c r="I20" s="195">
        <v>126324.43</v>
      </c>
      <c r="J20" s="195">
        <v>11257412.5</v>
      </c>
      <c r="K20" s="82"/>
      <c r="L20" s="82"/>
    </row>
    <row r="21" spans="1:12" ht="23.25" customHeight="1" x14ac:dyDescent="0.35">
      <c r="A21" s="66"/>
      <c r="B21" s="71"/>
      <c r="C21" s="63"/>
      <c r="D21" s="72"/>
      <c r="E21" s="73"/>
      <c r="F21" s="190">
        <v>16</v>
      </c>
      <c r="G21" s="194">
        <v>39232119</v>
      </c>
      <c r="H21" s="196" t="s">
        <v>102</v>
      </c>
      <c r="I21" s="195">
        <v>123866</v>
      </c>
      <c r="J21" s="195">
        <v>11089607.4</v>
      </c>
      <c r="K21" s="82"/>
      <c r="L21" s="82"/>
    </row>
    <row r="22" spans="1:12" ht="23.25" customHeight="1" x14ac:dyDescent="0.35">
      <c r="A22" s="66"/>
      <c r="B22" s="71"/>
      <c r="C22" s="63"/>
      <c r="D22" s="72"/>
      <c r="E22" s="73"/>
      <c r="F22" s="190">
        <v>17</v>
      </c>
      <c r="G22" s="194">
        <v>19051000</v>
      </c>
      <c r="H22" s="196" t="s">
        <v>103</v>
      </c>
      <c r="I22" s="195">
        <v>122964.5</v>
      </c>
      <c r="J22" s="195">
        <v>10720905.470000001</v>
      </c>
      <c r="K22" s="82"/>
      <c r="L22" s="82"/>
    </row>
    <row r="23" spans="1:12" ht="23.25" customHeight="1" x14ac:dyDescent="0.35">
      <c r="A23" s="74"/>
      <c r="B23" s="75"/>
      <c r="C23" s="76"/>
      <c r="D23" s="77"/>
      <c r="E23" s="78"/>
      <c r="F23" s="190">
        <v>18</v>
      </c>
      <c r="G23" s="194">
        <v>96190019</v>
      </c>
      <c r="H23" s="196" t="s">
        <v>104</v>
      </c>
      <c r="I23" s="195">
        <v>69182.460000000006</v>
      </c>
      <c r="J23" s="195">
        <v>10212971.32</v>
      </c>
      <c r="K23" s="82"/>
      <c r="L23" s="82"/>
    </row>
    <row r="24" spans="1:12" ht="23.25" customHeight="1" x14ac:dyDescent="0.35">
      <c r="B24" s="79"/>
      <c r="C24" s="76"/>
      <c r="D24" s="80"/>
      <c r="E24" s="81"/>
      <c r="F24" s="190">
        <v>19</v>
      </c>
      <c r="G24" s="194">
        <v>27101226</v>
      </c>
      <c r="H24" s="197" t="s">
        <v>105</v>
      </c>
      <c r="I24" s="195">
        <v>502560</v>
      </c>
      <c r="J24" s="195">
        <v>10051900</v>
      </c>
      <c r="K24" s="82"/>
      <c r="L24" s="82"/>
    </row>
    <row r="25" spans="1:12" ht="23.25" customHeight="1" x14ac:dyDescent="0.35">
      <c r="B25" s="79"/>
      <c r="C25" s="76"/>
      <c r="D25" s="82"/>
      <c r="E25" s="73"/>
      <c r="F25" s="190">
        <v>20</v>
      </c>
      <c r="G25" s="194">
        <v>39232199</v>
      </c>
      <c r="H25" s="196" t="s">
        <v>102</v>
      </c>
      <c r="I25" s="195">
        <v>176030</v>
      </c>
      <c r="J25" s="195">
        <v>9645330.5999999996</v>
      </c>
      <c r="K25" s="82"/>
      <c r="L25" s="82"/>
    </row>
    <row r="26" spans="1:12" ht="23.25" customHeight="1" x14ac:dyDescent="0.35">
      <c r="B26" s="79"/>
      <c r="C26" s="76"/>
      <c r="D26" s="72"/>
      <c r="E26" s="81"/>
      <c r="F26" s="190">
        <v>21</v>
      </c>
      <c r="G26" s="194">
        <v>84089010</v>
      </c>
      <c r="H26" s="197" t="s">
        <v>106</v>
      </c>
      <c r="I26" s="195">
        <v>42882</v>
      </c>
      <c r="J26" s="195">
        <v>9276471.4700000007</v>
      </c>
      <c r="K26" s="82"/>
      <c r="L26" s="82"/>
    </row>
    <row r="27" spans="1:12" ht="23.25" customHeight="1" x14ac:dyDescent="0.35">
      <c r="B27" s="79"/>
      <c r="C27" s="76"/>
      <c r="D27" s="83"/>
      <c r="E27" s="84"/>
      <c r="F27" s="190">
        <v>22</v>
      </c>
      <c r="G27" s="194">
        <v>73129000</v>
      </c>
      <c r="H27" s="197" t="s">
        <v>107</v>
      </c>
      <c r="I27" s="195">
        <v>136939.39000000001</v>
      </c>
      <c r="J27" s="195">
        <v>9159834.2799999993</v>
      </c>
      <c r="K27" s="82"/>
      <c r="L27" s="82"/>
    </row>
    <row r="28" spans="1:12" ht="23.25" customHeight="1" x14ac:dyDescent="0.35">
      <c r="B28" s="79"/>
      <c r="C28" s="76"/>
      <c r="D28" s="85"/>
      <c r="E28" s="84"/>
      <c r="F28" s="190">
        <v>23</v>
      </c>
      <c r="G28" s="194">
        <v>72142059</v>
      </c>
      <c r="H28" s="196" t="s">
        <v>108</v>
      </c>
      <c r="I28" s="195">
        <v>609518.4</v>
      </c>
      <c r="J28" s="195">
        <v>9067604.0199999996</v>
      </c>
      <c r="K28" s="82"/>
      <c r="L28" s="82"/>
    </row>
    <row r="29" spans="1:12" ht="23.25" customHeight="1" x14ac:dyDescent="0.35">
      <c r="B29" s="79"/>
      <c r="C29" s="76"/>
      <c r="D29" s="86"/>
      <c r="E29" s="81"/>
      <c r="F29" s="190">
        <v>24</v>
      </c>
      <c r="G29" s="194">
        <v>33061090</v>
      </c>
      <c r="H29" s="198" t="s">
        <v>109</v>
      </c>
      <c r="I29" s="195">
        <v>39018.239999999998</v>
      </c>
      <c r="J29" s="195">
        <v>8536283.5899999999</v>
      </c>
      <c r="K29" s="82"/>
      <c r="L29" s="82"/>
    </row>
    <row r="30" spans="1:12" ht="23.25" customHeight="1" x14ac:dyDescent="0.35">
      <c r="F30" s="190">
        <v>25</v>
      </c>
      <c r="G30" s="194">
        <v>39231090</v>
      </c>
      <c r="H30" s="196" t="s">
        <v>110</v>
      </c>
      <c r="I30" s="195">
        <v>72614.37</v>
      </c>
      <c r="J30" s="195">
        <v>8226150.0599999996</v>
      </c>
      <c r="K30" s="82"/>
      <c r="L30" s="82"/>
    </row>
    <row r="31" spans="1:12" ht="23.25" customHeight="1" x14ac:dyDescent="0.35">
      <c r="F31" s="190">
        <v>26</v>
      </c>
      <c r="G31" s="194">
        <v>68101910</v>
      </c>
      <c r="H31" s="196" t="s">
        <v>111</v>
      </c>
      <c r="I31" s="195">
        <v>1562427.29</v>
      </c>
      <c r="J31" s="195">
        <v>8111336.4299999997</v>
      </c>
      <c r="K31" s="82"/>
      <c r="L31" s="82"/>
    </row>
    <row r="32" spans="1:12" ht="23.25" customHeight="1" x14ac:dyDescent="0.35">
      <c r="F32" s="190">
        <v>27</v>
      </c>
      <c r="G32" s="194">
        <v>84304100</v>
      </c>
      <c r="H32" s="196" t="s">
        <v>112</v>
      </c>
      <c r="I32" s="195">
        <v>68238</v>
      </c>
      <c r="J32" s="195">
        <v>7972430.2000000002</v>
      </c>
      <c r="K32" s="82"/>
      <c r="L32" s="82"/>
    </row>
    <row r="33" spans="1:12" ht="23.25" customHeight="1" x14ac:dyDescent="0.35">
      <c r="A33" s="87" t="s">
        <v>0</v>
      </c>
      <c r="B33" s="87"/>
      <c r="C33" s="88"/>
      <c r="D33" s="89"/>
      <c r="E33" s="87"/>
      <c r="F33" s="190">
        <v>28</v>
      </c>
      <c r="G33" s="194">
        <v>21011292</v>
      </c>
      <c r="H33" s="196" t="s">
        <v>29</v>
      </c>
      <c r="I33" s="195">
        <v>55883.519999999997</v>
      </c>
      <c r="J33" s="195">
        <v>7934080</v>
      </c>
      <c r="K33" s="82"/>
      <c r="L33" s="82"/>
    </row>
    <row r="34" spans="1:12" ht="23.25" customHeight="1" x14ac:dyDescent="0.35">
      <c r="A34" s="87" t="s">
        <v>76</v>
      </c>
      <c r="B34" s="87"/>
      <c r="C34" s="88"/>
      <c r="D34" s="89"/>
      <c r="E34" s="87"/>
      <c r="F34" s="190">
        <v>29</v>
      </c>
      <c r="G34" s="194">
        <v>22029920</v>
      </c>
      <c r="H34" s="197" t="s">
        <v>114</v>
      </c>
      <c r="I34" s="195">
        <v>471260.52</v>
      </c>
      <c r="J34" s="195">
        <v>7780779.21</v>
      </c>
      <c r="K34" s="82"/>
      <c r="L34" s="82"/>
    </row>
    <row r="35" spans="1:12" ht="23.25" customHeight="1" x14ac:dyDescent="0.35">
      <c r="A35" s="87" t="s">
        <v>113</v>
      </c>
      <c r="B35" s="87"/>
      <c r="C35" s="88"/>
      <c r="D35" s="89"/>
      <c r="E35" s="87"/>
      <c r="F35" s="190">
        <v>30</v>
      </c>
      <c r="G35" s="194">
        <v>73063021</v>
      </c>
      <c r="H35" s="197" t="s">
        <v>115</v>
      </c>
      <c r="I35" s="195">
        <v>129502.45</v>
      </c>
      <c r="J35" s="195">
        <v>7577481.3700000001</v>
      </c>
      <c r="K35" s="82"/>
      <c r="L35" s="82"/>
    </row>
    <row r="36" spans="1:12" ht="23.25" customHeight="1" x14ac:dyDescent="0.35">
      <c r="F36" s="190">
        <v>31</v>
      </c>
      <c r="G36" s="194">
        <v>31052000</v>
      </c>
      <c r="H36" s="193" t="s">
        <v>117</v>
      </c>
      <c r="I36" s="195">
        <v>657500</v>
      </c>
      <c r="J36" s="195">
        <v>7502007.3099999996</v>
      </c>
      <c r="K36" s="82"/>
      <c r="L36" s="82"/>
    </row>
    <row r="37" spans="1:12" ht="23.25" customHeight="1" x14ac:dyDescent="0.35">
      <c r="A37" s="90" t="s">
        <v>80</v>
      </c>
      <c r="B37" s="91" t="s">
        <v>8</v>
      </c>
      <c r="C37" s="92" t="s">
        <v>9</v>
      </c>
      <c r="D37" s="93" t="s">
        <v>10</v>
      </c>
      <c r="E37" s="94" t="s">
        <v>116</v>
      </c>
      <c r="F37" s="190">
        <v>32</v>
      </c>
      <c r="G37" s="194">
        <v>21069098</v>
      </c>
      <c r="H37" s="200" t="s">
        <v>119</v>
      </c>
      <c r="I37" s="195">
        <v>395580.75</v>
      </c>
      <c r="J37" s="195">
        <v>7390110.5</v>
      </c>
      <c r="K37" s="82"/>
      <c r="L37" s="82"/>
    </row>
    <row r="38" spans="1:12" ht="23.25" customHeight="1" x14ac:dyDescent="0.35">
      <c r="A38" s="95">
        <v>1</v>
      </c>
      <c r="B38" s="96" t="s">
        <v>118</v>
      </c>
      <c r="C38" s="199">
        <v>2710</v>
      </c>
      <c r="D38" s="97">
        <v>40548.737340000007</v>
      </c>
      <c r="E38" s="19">
        <v>798.34868567000001</v>
      </c>
      <c r="F38" s="190">
        <v>33</v>
      </c>
      <c r="G38" s="194">
        <v>69072293</v>
      </c>
      <c r="H38" s="200" t="s">
        <v>120</v>
      </c>
      <c r="I38" s="195">
        <v>1033600</v>
      </c>
      <c r="J38" s="195">
        <v>7292493.3499999996</v>
      </c>
      <c r="K38" s="82"/>
      <c r="L38" s="82"/>
    </row>
    <row r="39" spans="1:12" ht="23.25" customHeight="1" x14ac:dyDescent="0.35">
      <c r="A39" s="98">
        <v>2</v>
      </c>
      <c r="B39" s="99" t="s">
        <v>110</v>
      </c>
      <c r="C39" s="199">
        <v>3923</v>
      </c>
      <c r="D39" s="97">
        <v>1622.7270699999999</v>
      </c>
      <c r="E39" s="19">
        <v>114.15932594</v>
      </c>
      <c r="F39" s="190">
        <v>34</v>
      </c>
      <c r="G39" s="194">
        <v>19059090</v>
      </c>
      <c r="H39" s="200" t="s">
        <v>103</v>
      </c>
      <c r="I39" s="195">
        <v>100090.16</v>
      </c>
      <c r="J39" s="195">
        <v>7213434.25</v>
      </c>
      <c r="K39" s="82"/>
      <c r="L39" s="82"/>
    </row>
    <row r="40" spans="1:12" ht="23.25" customHeight="1" x14ac:dyDescent="0.35">
      <c r="A40" s="98">
        <v>3</v>
      </c>
      <c r="B40" s="100" t="s">
        <v>89</v>
      </c>
      <c r="C40" s="199">
        <v>8701</v>
      </c>
      <c r="D40" s="97">
        <v>659.17100000000005</v>
      </c>
      <c r="E40" s="19">
        <v>72.51169994</v>
      </c>
      <c r="F40" s="190">
        <v>35</v>
      </c>
      <c r="G40" s="194">
        <v>68118290</v>
      </c>
      <c r="H40" s="200" t="s">
        <v>121</v>
      </c>
      <c r="I40" s="195">
        <v>684415.57</v>
      </c>
      <c r="J40" s="195">
        <v>5946284.5700000003</v>
      </c>
      <c r="K40" s="82"/>
      <c r="L40" s="82"/>
    </row>
    <row r="41" spans="1:12" ht="23.25" customHeight="1" x14ac:dyDescent="0.35">
      <c r="A41" s="95">
        <v>4</v>
      </c>
      <c r="B41" s="99" t="s">
        <v>103</v>
      </c>
      <c r="C41" s="199">
        <v>1905</v>
      </c>
      <c r="D41" s="97">
        <v>893.57552600000008</v>
      </c>
      <c r="E41" s="19">
        <v>69.257578679999995</v>
      </c>
      <c r="F41" s="190">
        <v>36</v>
      </c>
      <c r="G41" s="194">
        <v>19023040</v>
      </c>
      <c r="H41" s="200" t="s">
        <v>122</v>
      </c>
      <c r="I41" s="195">
        <v>89929.600000000006</v>
      </c>
      <c r="J41" s="195">
        <v>5937529.8499999996</v>
      </c>
      <c r="K41" s="82"/>
      <c r="L41" s="82"/>
    </row>
    <row r="42" spans="1:12" ht="23.25" customHeight="1" x14ac:dyDescent="0.35">
      <c r="A42" s="98">
        <v>5</v>
      </c>
      <c r="B42" s="100" t="s">
        <v>91</v>
      </c>
      <c r="C42" s="199">
        <v>2106</v>
      </c>
      <c r="D42" s="97">
        <v>1855.3420599999995</v>
      </c>
      <c r="E42" s="19">
        <v>60.200727450000002</v>
      </c>
      <c r="F42" s="190">
        <v>37</v>
      </c>
      <c r="G42" s="194">
        <v>17011400</v>
      </c>
      <c r="H42" s="200" t="s">
        <v>124</v>
      </c>
      <c r="I42" s="195">
        <v>570000</v>
      </c>
      <c r="J42" s="195">
        <v>5801868.1200000001</v>
      </c>
      <c r="K42" s="82"/>
      <c r="L42" s="82"/>
    </row>
    <row r="43" spans="1:12" ht="23.25" customHeight="1" x14ac:dyDescent="0.35">
      <c r="A43" s="98">
        <v>6</v>
      </c>
      <c r="B43" s="96" t="s">
        <v>123</v>
      </c>
      <c r="C43" s="199">
        <v>2202</v>
      </c>
      <c r="D43" s="97">
        <v>3119.5795330000001</v>
      </c>
      <c r="E43" s="19">
        <v>62.249771269999997</v>
      </c>
      <c r="F43" s="190">
        <v>38</v>
      </c>
      <c r="G43" s="194">
        <v>22029950</v>
      </c>
      <c r="H43" s="200" t="s">
        <v>125</v>
      </c>
      <c r="I43" s="195">
        <v>319355.75</v>
      </c>
      <c r="J43" s="195">
        <v>5718281.5</v>
      </c>
      <c r="K43" s="82"/>
      <c r="L43" s="82"/>
    </row>
    <row r="44" spans="1:12" ht="23.25" customHeight="1" x14ac:dyDescent="0.35">
      <c r="A44" s="95">
        <v>7</v>
      </c>
      <c r="B44" s="99" t="s">
        <v>98</v>
      </c>
      <c r="C44" s="199">
        <v>2309</v>
      </c>
      <c r="D44" s="97">
        <v>4948.4399999999996</v>
      </c>
      <c r="E44" s="19">
        <v>51.330625019999999</v>
      </c>
      <c r="F44" s="190">
        <v>39</v>
      </c>
      <c r="G44" s="194">
        <v>27132000</v>
      </c>
      <c r="H44" s="200" t="s">
        <v>126</v>
      </c>
      <c r="I44" s="195">
        <v>316156</v>
      </c>
      <c r="J44" s="195">
        <v>5573772</v>
      </c>
      <c r="K44" s="82"/>
      <c r="L44" s="82"/>
    </row>
    <row r="45" spans="1:12" ht="23.25" customHeight="1" x14ac:dyDescent="0.35">
      <c r="A45" s="98">
        <v>8</v>
      </c>
      <c r="B45" s="99" t="s">
        <v>90</v>
      </c>
      <c r="C45" s="199">
        <v>8507</v>
      </c>
      <c r="D45" s="97">
        <v>442.50041999999996</v>
      </c>
      <c r="E45" s="19">
        <v>34.925969430000002</v>
      </c>
      <c r="F45" s="190">
        <v>40</v>
      </c>
      <c r="G45" s="201" t="s">
        <v>128</v>
      </c>
      <c r="H45" s="200" t="s">
        <v>129</v>
      </c>
      <c r="I45" s="195">
        <v>140318.59</v>
      </c>
      <c r="J45" s="195">
        <v>5364220.08</v>
      </c>
      <c r="K45" s="82"/>
      <c r="L45" s="82"/>
    </row>
    <row r="46" spans="1:12" ht="23.25" customHeight="1" x14ac:dyDescent="0.35">
      <c r="A46" s="98">
        <v>9</v>
      </c>
      <c r="B46" s="101" t="s">
        <v>127</v>
      </c>
      <c r="C46" s="199">
        <v>2103</v>
      </c>
      <c r="D46" s="97">
        <v>982.29023400000005</v>
      </c>
      <c r="E46" s="19">
        <v>41.086642509999997</v>
      </c>
      <c r="F46" s="190">
        <v>41</v>
      </c>
      <c r="G46" s="194">
        <v>84243000</v>
      </c>
      <c r="H46" s="200" t="s">
        <v>131</v>
      </c>
      <c r="I46" s="195">
        <v>27410</v>
      </c>
      <c r="J46" s="195">
        <v>5357240</v>
      </c>
      <c r="K46" s="82"/>
      <c r="L46" s="82"/>
    </row>
    <row r="47" spans="1:12" ht="23.25" customHeight="1" x14ac:dyDescent="0.35">
      <c r="A47" s="95">
        <v>10</v>
      </c>
      <c r="B47" s="99" t="s">
        <v>130</v>
      </c>
      <c r="C47" s="199">
        <v>6811</v>
      </c>
      <c r="D47" s="97">
        <v>6541.7814500000004</v>
      </c>
      <c r="E47" s="19">
        <v>41.759788829999998</v>
      </c>
      <c r="F47" s="190">
        <v>42</v>
      </c>
      <c r="G47" s="194">
        <v>27101981</v>
      </c>
      <c r="H47" s="200" t="s">
        <v>132</v>
      </c>
      <c r="I47" s="195">
        <v>268140</v>
      </c>
      <c r="J47" s="195">
        <v>5222589.2</v>
      </c>
      <c r="K47" s="82"/>
      <c r="L47" s="82"/>
    </row>
    <row r="48" spans="1:12" ht="23.25" customHeight="1" x14ac:dyDescent="0.4">
      <c r="A48" s="102"/>
      <c r="B48" s="102" t="s">
        <v>94</v>
      </c>
      <c r="C48" s="103"/>
      <c r="D48" s="104">
        <v>61614.144633000011</v>
      </c>
      <c r="E48" s="202">
        <v>1345.8308147400001</v>
      </c>
      <c r="F48" s="190">
        <v>43</v>
      </c>
      <c r="G48" s="194">
        <v>84158291</v>
      </c>
      <c r="H48" s="200" t="s">
        <v>42</v>
      </c>
      <c r="I48" s="195">
        <v>19140</v>
      </c>
      <c r="J48" s="195">
        <v>5168994.5999999996</v>
      </c>
      <c r="K48" s="82"/>
      <c r="L48" s="82"/>
    </row>
    <row r="49" spans="1:12" ht="23.25" customHeight="1" x14ac:dyDescent="0.35">
      <c r="A49" s="53"/>
      <c r="B49" s="105" t="s">
        <v>37</v>
      </c>
      <c r="C49" s="106"/>
      <c r="D49" s="104">
        <v>43870.588031999992</v>
      </c>
      <c r="E49" s="107">
        <f>E50-E48</f>
        <v>1500.1891852599999</v>
      </c>
      <c r="F49" s="190">
        <v>44</v>
      </c>
      <c r="G49" s="194">
        <v>31055900</v>
      </c>
      <c r="H49" s="203" t="s">
        <v>117</v>
      </c>
      <c r="I49" s="195">
        <v>447000</v>
      </c>
      <c r="J49" s="195">
        <v>5128375</v>
      </c>
      <c r="K49" s="82"/>
      <c r="L49" s="82"/>
    </row>
    <row r="50" spans="1:12" ht="23.25" customHeight="1" x14ac:dyDescent="0.45">
      <c r="A50" s="108"/>
      <c r="B50" s="108" t="s">
        <v>97</v>
      </c>
      <c r="C50" s="59"/>
      <c r="D50" s="109">
        <v>105484.732665</v>
      </c>
      <c r="E50" s="107">
        <v>2846.02</v>
      </c>
      <c r="F50" s="190">
        <v>45</v>
      </c>
      <c r="G50" s="194">
        <v>22029910</v>
      </c>
      <c r="H50" s="197" t="s">
        <v>123</v>
      </c>
      <c r="I50" s="195">
        <v>95738.78</v>
      </c>
      <c r="J50" s="195">
        <v>5105232.74</v>
      </c>
      <c r="K50" s="82"/>
      <c r="L50" s="82"/>
    </row>
    <row r="51" spans="1:12" ht="23.25" customHeight="1" x14ac:dyDescent="0.45">
      <c r="A51" s="110"/>
      <c r="B51" s="110"/>
      <c r="C51" s="111"/>
      <c r="D51" s="64"/>
      <c r="E51" s="65"/>
      <c r="F51" s="190">
        <v>46</v>
      </c>
      <c r="G51" s="194">
        <v>34011150</v>
      </c>
      <c r="H51" s="197" t="s">
        <v>133</v>
      </c>
      <c r="I51" s="195">
        <v>67467.665999999997</v>
      </c>
      <c r="J51" s="195">
        <v>5104476.37</v>
      </c>
      <c r="K51" s="82"/>
      <c r="L51" s="82"/>
    </row>
    <row r="52" spans="1:12" ht="27" customHeight="1" x14ac:dyDescent="0.35">
      <c r="B52" s="112"/>
      <c r="F52" s="190">
        <v>47</v>
      </c>
      <c r="G52" s="194">
        <v>19011020</v>
      </c>
      <c r="H52" s="197" t="s">
        <v>134</v>
      </c>
      <c r="I52" s="195">
        <v>12211.68</v>
      </c>
      <c r="J52" s="195">
        <v>5038369</v>
      </c>
      <c r="K52" s="82"/>
      <c r="L52" s="82"/>
    </row>
    <row r="53" spans="1:12" ht="23.25" customHeight="1" x14ac:dyDescent="0.35">
      <c r="D53" s="113"/>
      <c r="F53" s="190">
        <v>48</v>
      </c>
      <c r="G53" s="194">
        <v>72142031</v>
      </c>
      <c r="H53" s="197" t="s">
        <v>135</v>
      </c>
      <c r="I53" s="195">
        <v>326296.7</v>
      </c>
      <c r="J53" s="195">
        <v>4892634.45</v>
      </c>
      <c r="K53" s="82"/>
      <c r="L53" s="82"/>
    </row>
    <row r="54" spans="1:12" ht="23.25" customHeight="1" x14ac:dyDescent="0.35">
      <c r="F54" s="190">
        <v>49</v>
      </c>
      <c r="G54" s="194">
        <v>72283090</v>
      </c>
      <c r="H54" s="197" t="s">
        <v>108</v>
      </c>
      <c r="I54" s="195">
        <v>312678</v>
      </c>
      <c r="J54" s="195">
        <v>4700176.8899999997</v>
      </c>
      <c r="K54" s="82"/>
      <c r="L54" s="82"/>
    </row>
    <row r="55" spans="1:12" ht="23.25" customHeight="1" x14ac:dyDescent="0.35">
      <c r="F55" s="190">
        <v>50</v>
      </c>
      <c r="G55" s="194">
        <v>33049930</v>
      </c>
      <c r="H55" s="197" t="s">
        <v>170</v>
      </c>
      <c r="I55" s="195">
        <v>35998.01</v>
      </c>
      <c r="J55" s="195">
        <v>4594547.6100000003</v>
      </c>
      <c r="K55" s="82"/>
      <c r="L55" s="82"/>
    </row>
    <row r="56" spans="1:12" ht="23.25" customHeight="1" x14ac:dyDescent="0.35">
      <c r="F56" s="114" t="s">
        <v>94</v>
      </c>
      <c r="G56" s="191"/>
      <c r="H56" s="98"/>
      <c r="I56" s="204">
        <f>SUM(I6:I55)</f>
        <v>28668336.173</v>
      </c>
      <c r="J56" s="115">
        <f>SUM(J6:J55)</f>
        <v>681992555.41000009</v>
      </c>
    </row>
    <row r="57" spans="1:12" ht="23.25" customHeight="1" x14ac:dyDescent="0.35">
      <c r="B57" s="79"/>
      <c r="C57" s="63"/>
      <c r="D57" s="116"/>
      <c r="E57" s="117"/>
      <c r="F57" s="114" t="s">
        <v>37</v>
      </c>
      <c r="G57" s="191"/>
      <c r="H57" s="98"/>
      <c r="I57" s="118">
        <f>I58-I56</f>
        <v>9487179.8369999975</v>
      </c>
      <c r="J57" s="119">
        <f>J58-J56</f>
        <v>356988614.65999997</v>
      </c>
    </row>
    <row r="58" spans="1:12" ht="22.5" customHeight="1" x14ac:dyDescent="0.35">
      <c r="B58" s="79"/>
      <c r="C58" s="76"/>
      <c r="D58" s="120"/>
      <c r="E58" s="121"/>
      <c r="F58" s="236" t="s">
        <v>136</v>
      </c>
      <c r="G58" s="236"/>
      <c r="H58" s="95"/>
      <c r="I58" s="60">
        <v>38155516.009999998</v>
      </c>
      <c r="J58" s="60">
        <v>1038981170.0700001</v>
      </c>
    </row>
    <row r="59" spans="1:12" ht="23.25" customHeight="1" x14ac:dyDescent="0.35">
      <c r="B59" s="79"/>
      <c r="C59" s="63"/>
      <c r="D59" s="116"/>
      <c r="E59" s="73"/>
      <c r="H59" s="122"/>
      <c r="I59" s="71"/>
      <c r="J59" s="123"/>
      <c r="K59" s="71"/>
    </row>
    <row r="60" spans="1:12" ht="23.25" customHeight="1" x14ac:dyDescent="0.35">
      <c r="B60" s="124"/>
      <c r="C60" s="125"/>
      <c r="D60" s="126"/>
      <c r="E60" s="127"/>
      <c r="H60" s="122"/>
      <c r="I60" s="71"/>
      <c r="J60" s="123"/>
      <c r="K60" s="71"/>
    </row>
    <row r="61" spans="1:12" ht="23.25" customHeight="1" x14ac:dyDescent="0.35">
      <c r="B61" s="124"/>
      <c r="C61" s="125"/>
      <c r="D61" s="126"/>
      <c r="E61" s="127"/>
      <c r="H61" s="122"/>
      <c r="I61" s="71"/>
      <c r="J61" s="123"/>
      <c r="K61" s="71"/>
    </row>
    <row r="62" spans="1:12" x14ac:dyDescent="0.35">
      <c r="B62" s="124"/>
      <c r="C62" s="125"/>
      <c r="D62" s="126"/>
      <c r="E62" s="127"/>
    </row>
  </sheetData>
  <mergeCells count="7">
    <mergeCell ref="F58:G58"/>
    <mergeCell ref="A1:E1"/>
    <mergeCell ref="F1:J1"/>
    <mergeCell ref="A2:E2"/>
    <mergeCell ref="F2:J2"/>
    <mergeCell ref="A3:E3"/>
    <mergeCell ref="F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ต.ค.-ธ.ค.62</vt:lpstr>
      <vt:lpstr>ผด.ธ.ค.62</vt:lpstr>
      <vt:lpstr>ขาเข้า ตค-ธค62</vt:lpstr>
      <vt:lpstr>ผด. ธค62.</vt:lpstr>
      <vt:lpstr>ขาออกธค.63 ใช้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302686 ไพรัตน์ วงศ์ราชา</dc:creator>
  <cp:lastModifiedBy>Ratchanee Meesanam</cp:lastModifiedBy>
  <cp:lastPrinted>2020-01-22T05:10:04Z</cp:lastPrinted>
  <dcterms:created xsi:type="dcterms:W3CDTF">2019-12-02T10:04:45Z</dcterms:created>
  <dcterms:modified xsi:type="dcterms:W3CDTF">2020-01-22T08:29:23Z</dcterms:modified>
</cp:coreProperties>
</file>